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20" windowHeight="11020"/>
  </bookViews>
  <sheets>
    <sheet name="Generale" sheetId="1" r:id="rId1"/>
    <sheet name="COMPILATORE" sheetId="2" r:id="rId2"/>
  </sheets>
  <definedNames>
    <definedName name="_xlnm._FilterDatabase" localSheetId="1" hidden="1">COMPILATORE!$A$3:$AH$3</definedName>
    <definedName name="_xlnm._FilterDatabase" localSheetId="0" hidden="1">Generale!$A$7:$AP$7</definedName>
  </definedNames>
  <calcPr calcId="145621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7" i="1"/>
  <c r="F28" i="1"/>
  <c r="F29" i="1"/>
  <c r="F30" i="1"/>
  <c r="F32" i="1"/>
  <c r="F34" i="1"/>
  <c r="F35" i="1"/>
  <c r="F36" i="1"/>
  <c r="F37" i="1"/>
  <c r="F38" i="1"/>
  <c r="F39" i="1"/>
  <c r="F40" i="1"/>
  <c r="F45" i="1"/>
  <c r="F47" i="1"/>
  <c r="F50" i="1"/>
  <c r="F51" i="1"/>
  <c r="F52" i="1"/>
  <c r="F53" i="1"/>
  <c r="F54" i="1"/>
  <c r="F55" i="1"/>
  <c r="F56" i="1"/>
  <c r="F57" i="1"/>
  <c r="F9" i="1"/>
  <c r="F10" i="1"/>
  <c r="F11" i="1"/>
  <c r="W11" i="1" l="1"/>
  <c r="X11" i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9" i="1"/>
  <c r="G10" i="1"/>
  <c r="G11" i="1"/>
  <c r="G12" i="1"/>
  <c r="F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9" i="1"/>
  <c r="AJ50" i="1"/>
  <c r="AJ51" i="1"/>
  <c r="AJ52" i="1"/>
  <c r="AJ53" i="1"/>
  <c r="AJ54" i="1"/>
  <c r="AJ55" i="1"/>
  <c r="AJ56" i="1"/>
  <c r="AJ57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9" i="1"/>
  <c r="AI50" i="1"/>
  <c r="AI51" i="1"/>
  <c r="AI52" i="1"/>
  <c r="AI53" i="1"/>
  <c r="AI54" i="1"/>
  <c r="AI55" i="1"/>
  <c r="AI56" i="1"/>
  <c r="AI57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D9" i="1"/>
  <c r="AD10" i="1"/>
  <c r="AD11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7" i="1"/>
  <c r="AD28" i="1"/>
  <c r="AD29" i="1"/>
  <c r="AD30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C9" i="1"/>
  <c r="AC10" i="1"/>
  <c r="AC11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7" i="1"/>
  <c r="AC28" i="1"/>
  <c r="AC29" i="1"/>
  <c r="AC30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Z9" i="1"/>
  <c r="Z10" i="1"/>
  <c r="Z11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Y9" i="1"/>
  <c r="Y10" i="1"/>
  <c r="Y11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X9" i="1"/>
  <c r="X10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W9" i="1"/>
  <c r="W10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V9" i="1"/>
  <c r="V10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2" i="1"/>
  <c r="V33" i="1"/>
  <c r="V34" i="1"/>
  <c r="V35" i="1"/>
  <c r="V36" i="1"/>
  <c r="V37" i="1"/>
  <c r="V38" i="1"/>
  <c r="V39" i="1"/>
  <c r="V40" i="1"/>
  <c r="V41" i="1"/>
  <c r="V42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U9" i="1"/>
  <c r="U10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1" i="1"/>
  <c r="U42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T9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7" i="1"/>
  <c r="T48" i="1"/>
  <c r="T49" i="1"/>
  <c r="T50" i="1"/>
  <c r="T51" i="1"/>
  <c r="T52" i="1"/>
  <c r="T53" i="1"/>
  <c r="T54" i="1"/>
  <c r="T55" i="1"/>
  <c r="T56" i="1"/>
  <c r="T57" i="1"/>
  <c r="S9" i="1"/>
  <c r="S10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7" i="1"/>
  <c r="S48" i="1"/>
  <c r="S49" i="1"/>
  <c r="S50" i="1"/>
  <c r="S51" i="1"/>
  <c r="S52" i="1"/>
  <c r="S53" i="1"/>
  <c r="S54" i="1"/>
  <c r="S55" i="1"/>
  <c r="S56" i="1"/>
  <c r="S57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  <c r="P50" i="1"/>
  <c r="P51" i="1"/>
  <c r="P52" i="1"/>
  <c r="P53" i="1"/>
  <c r="P54" i="1"/>
  <c r="P55" i="1"/>
  <c r="P56" i="1"/>
  <c r="P57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35" i="1"/>
  <c r="O36" i="1"/>
  <c r="O37" i="1"/>
  <c r="O38" i="1"/>
  <c r="O39" i="1"/>
  <c r="O40" i="1"/>
  <c r="O41" i="1"/>
  <c r="O42" i="1"/>
  <c r="O43" i="1"/>
  <c r="O44" i="1"/>
  <c r="O45" i="1"/>
  <c r="O47" i="1"/>
  <c r="O48" i="1"/>
  <c r="O49" i="1"/>
  <c r="O50" i="1"/>
  <c r="O51" i="1"/>
  <c r="O52" i="1"/>
  <c r="O53" i="1"/>
  <c r="O54" i="1"/>
  <c r="O55" i="1"/>
  <c r="O56" i="1"/>
  <c r="O57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9" i="1"/>
  <c r="N50" i="1"/>
  <c r="N51" i="1"/>
  <c r="N52" i="1"/>
  <c r="N53" i="1"/>
  <c r="N54" i="1"/>
  <c r="N55" i="1"/>
  <c r="N56" i="1"/>
  <c r="N57" i="1"/>
  <c r="M9" i="1"/>
  <c r="M10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L9" i="1"/>
  <c r="L10" i="1"/>
  <c r="L13" i="1"/>
  <c r="L14" i="1"/>
  <c r="L15" i="1"/>
  <c r="L16" i="1"/>
  <c r="L17" i="1"/>
  <c r="L18" i="1"/>
  <c r="L19" i="1"/>
  <c r="L20" i="1"/>
  <c r="L21" i="1"/>
  <c r="L22" i="1"/>
  <c r="L23" i="1"/>
  <c r="L24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3" i="1"/>
  <c r="L45" i="1"/>
  <c r="L47" i="1"/>
  <c r="L49" i="1"/>
  <c r="L50" i="1"/>
  <c r="L51" i="1"/>
  <c r="L52" i="1"/>
  <c r="L53" i="1"/>
  <c r="L54" i="1"/>
  <c r="L55" i="1"/>
  <c r="L56" i="1"/>
  <c r="L57" i="1"/>
  <c r="K9" i="1"/>
  <c r="K10" i="1"/>
  <c r="K13" i="1"/>
  <c r="H13" i="1" s="1"/>
  <c r="K14" i="1"/>
  <c r="K15" i="1"/>
  <c r="K16" i="1"/>
  <c r="K17" i="1"/>
  <c r="K18" i="1"/>
  <c r="K19" i="1"/>
  <c r="K20" i="1"/>
  <c r="K21" i="1"/>
  <c r="H21" i="1" s="1"/>
  <c r="K22" i="1"/>
  <c r="K23" i="1"/>
  <c r="K24" i="1"/>
  <c r="H25" i="1"/>
  <c r="F25" i="1" s="1"/>
  <c r="K26" i="1"/>
  <c r="K27" i="1"/>
  <c r="K28" i="1"/>
  <c r="K29" i="1"/>
  <c r="H29" i="1" s="1"/>
  <c r="K30" i="1"/>
  <c r="K31" i="1"/>
  <c r="K32" i="1"/>
  <c r="H33" i="1"/>
  <c r="F33" i="1" s="1"/>
  <c r="K34" i="1"/>
  <c r="K35" i="1"/>
  <c r="K36" i="1"/>
  <c r="K37" i="1"/>
  <c r="H37" i="1" s="1"/>
  <c r="K38" i="1"/>
  <c r="K39" i="1"/>
  <c r="K40" i="1"/>
  <c r="H41" i="1"/>
  <c r="F41" i="1" s="1"/>
  <c r="K43" i="1"/>
  <c r="K45" i="1"/>
  <c r="H45" i="1" s="1"/>
  <c r="K47" i="1"/>
  <c r="K49" i="1"/>
  <c r="H49" i="1" s="1"/>
  <c r="K50" i="1"/>
  <c r="K51" i="1"/>
  <c r="K52" i="1"/>
  <c r="K53" i="1"/>
  <c r="H53" i="1" s="1"/>
  <c r="K54" i="1"/>
  <c r="K55" i="1"/>
  <c r="K56" i="1"/>
  <c r="K57" i="1"/>
  <c r="H57" i="1" s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G49" i="1" l="1"/>
  <c r="F49" i="1" s="1"/>
  <c r="H9" i="1"/>
  <c r="G8" i="1"/>
  <c r="H17" i="1"/>
  <c r="H56" i="1"/>
  <c r="H48" i="1"/>
  <c r="F48" i="1" s="1"/>
  <c r="H40" i="1"/>
  <c r="H32" i="1"/>
  <c r="H24" i="1"/>
  <c r="H20" i="1"/>
  <c r="H55" i="1"/>
  <c r="H51" i="1"/>
  <c r="H47" i="1"/>
  <c r="H43" i="1"/>
  <c r="F43" i="1" s="1"/>
  <c r="H39" i="1"/>
  <c r="H35" i="1"/>
  <c r="H31" i="1"/>
  <c r="F31" i="1" s="1"/>
  <c r="H27" i="1"/>
  <c r="H23" i="1"/>
  <c r="H19" i="1"/>
  <c r="H15" i="1"/>
  <c r="H11" i="1"/>
  <c r="H52" i="1"/>
  <c r="H44" i="1"/>
  <c r="F44" i="1" s="1"/>
  <c r="H36" i="1"/>
  <c r="H28" i="1"/>
  <c r="H16" i="1"/>
  <c r="H54" i="1"/>
  <c r="H50" i="1"/>
  <c r="H46" i="1"/>
  <c r="F46" i="1" s="1"/>
  <c r="H42" i="1"/>
  <c r="F42" i="1" s="1"/>
  <c r="H38" i="1"/>
  <c r="H34" i="1"/>
  <c r="H30" i="1"/>
  <c r="H26" i="1"/>
  <c r="F26" i="1" s="1"/>
  <c r="H22" i="1"/>
  <c r="H18" i="1"/>
  <c r="H14" i="1"/>
  <c r="H10" i="1"/>
  <c r="H12" i="1"/>
  <c r="I49" i="1"/>
  <c r="K8" i="1" l="1"/>
  <c r="H8" i="1" s="1"/>
  <c r="D54" i="2"/>
  <c r="F54" i="2"/>
  <c r="P54" i="2" l="1"/>
  <c r="R54" i="2"/>
  <c r="T54" i="2" l="1"/>
  <c r="V54" i="2"/>
  <c r="N54" i="2" l="1"/>
  <c r="K54" i="2"/>
  <c r="L54" i="2"/>
  <c r="J54" i="2" l="1"/>
  <c r="I54" i="2"/>
  <c r="G54" i="2" l="1"/>
  <c r="E54" i="2"/>
  <c r="H54" i="2"/>
  <c r="T56" i="2" l="1"/>
  <c r="R56" i="2"/>
  <c r="P56" i="2"/>
  <c r="N56" i="2"/>
  <c r="L56" i="2"/>
  <c r="J56" i="2"/>
  <c r="H56" i="2"/>
  <c r="F56" i="2"/>
  <c r="S56" i="2"/>
  <c r="Q56" i="2"/>
  <c r="O56" i="2"/>
  <c r="M56" i="2"/>
  <c r="K56" i="2"/>
  <c r="I56" i="2"/>
  <c r="G56" i="2"/>
  <c r="E56" i="2"/>
  <c r="C54" i="2"/>
  <c r="D56" i="2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8" i="1"/>
  <c r="M57" i="2" l="1"/>
  <c r="K57" i="2"/>
  <c r="I57" i="2"/>
  <c r="G57" i="2"/>
  <c r="Q57" i="2"/>
  <c r="S57" i="2"/>
  <c r="O57" i="2"/>
  <c r="C59" i="2"/>
  <c r="E57" i="2"/>
  <c r="I41" i="1" l="1"/>
  <c r="J54" i="1"/>
  <c r="J56" i="1"/>
  <c r="I55" i="1"/>
  <c r="J52" i="1"/>
  <c r="J48" i="1"/>
  <c r="I47" i="1"/>
  <c r="J44" i="1"/>
  <c r="I43" i="1"/>
  <c r="J40" i="1"/>
  <c r="I39" i="1"/>
  <c r="J36" i="1"/>
  <c r="I35" i="1"/>
  <c r="J32" i="1"/>
  <c r="I31" i="1"/>
  <c r="J28" i="1"/>
  <c r="I27" i="1"/>
  <c r="J24" i="1"/>
  <c r="I23" i="1"/>
  <c r="J20" i="1"/>
  <c r="I19" i="1"/>
  <c r="J16" i="1"/>
  <c r="I15" i="1"/>
  <c r="I11" i="1"/>
  <c r="J53" i="1"/>
  <c r="I52" i="1"/>
  <c r="J49" i="1"/>
  <c r="I48" i="1"/>
  <c r="J45" i="1"/>
  <c r="I44" i="1"/>
  <c r="J41" i="1"/>
  <c r="I40" i="1"/>
  <c r="J37" i="1"/>
  <c r="I36" i="1"/>
  <c r="J33" i="1"/>
  <c r="I32" i="1"/>
  <c r="J29" i="1"/>
  <c r="I28" i="1"/>
  <c r="J25" i="1"/>
  <c r="I24" i="1"/>
  <c r="J21" i="1"/>
  <c r="I20" i="1"/>
  <c r="J17" i="1"/>
  <c r="I16" i="1"/>
  <c r="J13" i="1"/>
  <c r="I12" i="1"/>
  <c r="J9" i="1"/>
  <c r="I53" i="1"/>
  <c r="I37" i="1"/>
  <c r="J34" i="1"/>
  <c r="I33" i="1"/>
  <c r="J30" i="1"/>
  <c r="I29" i="1"/>
  <c r="J26" i="1"/>
  <c r="I25" i="1"/>
  <c r="J22" i="1"/>
  <c r="I21" i="1"/>
  <c r="J18" i="1"/>
  <c r="I17" i="1"/>
  <c r="J14" i="1"/>
  <c r="I13" i="1"/>
  <c r="J10" i="1"/>
  <c r="I9" i="1"/>
  <c r="J57" i="1"/>
  <c r="I56" i="1"/>
  <c r="I57" i="1"/>
  <c r="J50" i="1"/>
  <c r="J46" i="1"/>
  <c r="I45" i="1"/>
  <c r="J42" i="1"/>
  <c r="J38" i="1"/>
  <c r="J55" i="1"/>
  <c r="I54" i="1"/>
  <c r="J51" i="1"/>
  <c r="I50" i="1"/>
  <c r="J47" i="1"/>
  <c r="I46" i="1"/>
  <c r="J43" i="1"/>
  <c r="I42" i="1"/>
  <c r="J39" i="1"/>
  <c r="I38" i="1"/>
  <c r="J35" i="1"/>
  <c r="I34" i="1"/>
  <c r="J31" i="1"/>
  <c r="I30" i="1"/>
  <c r="J27" i="1"/>
  <c r="I26" i="1"/>
  <c r="J23" i="1"/>
  <c r="I22" i="1"/>
  <c r="J19" i="1"/>
  <c r="I18" i="1"/>
  <c r="J15" i="1"/>
  <c r="I14" i="1"/>
  <c r="J11" i="1"/>
  <c r="I10" i="1"/>
  <c r="J8" i="1"/>
  <c r="I8" i="1"/>
  <c r="J12" i="1"/>
  <c r="I51" i="1"/>
  <c r="E54" i="1" l="1"/>
  <c r="E55" i="1"/>
  <c r="E29" i="1"/>
  <c r="E38" i="1"/>
  <c r="E11" i="1"/>
  <c r="E49" i="1"/>
  <c r="E50" i="1"/>
  <c r="E8" i="1"/>
  <c r="E57" i="1"/>
  <c r="E40" i="1"/>
  <c r="E35" i="1"/>
  <c r="E45" i="1"/>
  <c r="E52" i="1"/>
  <c r="E36" i="1"/>
  <c r="E51" i="1"/>
  <c r="E37" i="1"/>
  <c r="E56" i="1"/>
  <c r="E53" i="1"/>
  <c r="E43" i="1"/>
  <c r="E24" i="1"/>
  <c r="E47" i="1"/>
  <c r="E39" i="1"/>
  <c r="E46" i="1"/>
  <c r="E42" i="1"/>
  <c r="E44" i="1"/>
  <c r="E48" i="1"/>
  <c r="E41" i="1"/>
  <c r="G4" i="1"/>
  <c r="G3" i="1"/>
  <c r="G1" i="1"/>
  <c r="E15" i="1" l="1"/>
  <c r="C56" i="2" l="1"/>
  <c r="C57" i="2" l="1"/>
  <c r="C58" i="2"/>
  <c r="C60" i="2" s="1"/>
  <c r="G2" i="1"/>
  <c r="G5" i="1"/>
  <c r="G6" i="1" l="1"/>
  <c r="E55" i="2" s="1"/>
  <c r="G55" i="2" l="1"/>
  <c r="S55" i="2"/>
  <c r="K55" i="2"/>
  <c r="Q55" i="2"/>
  <c r="O55" i="2"/>
  <c r="M55" i="2"/>
  <c r="I55" i="2"/>
  <c r="C55" i="2"/>
  <c r="E12" i="1"/>
  <c r="E23" i="1" l="1"/>
  <c r="E30" i="1" l="1"/>
  <c r="E16" i="1"/>
  <c r="E34" i="1"/>
  <c r="E17" i="1"/>
  <c r="E31" i="1"/>
  <c r="E9" i="1"/>
  <c r="E18" i="1"/>
  <c r="E28" i="1"/>
  <c r="E20" i="1"/>
  <c r="E21" i="1"/>
  <c r="E13" i="1"/>
  <c r="E33" i="1"/>
  <c r="E14" i="1"/>
  <c r="E27" i="1"/>
  <c r="E26" i="1"/>
  <c r="E22" i="1"/>
  <c r="E19" i="1"/>
  <c r="E32" i="1"/>
  <c r="E25" i="1"/>
  <c r="E10" i="1"/>
  <c r="I3" i="1"/>
  <c r="B55" i="1" l="1"/>
  <c r="B54" i="1"/>
  <c r="B53" i="1"/>
  <c r="B56" i="1"/>
  <c r="B57" i="1"/>
</calcChain>
</file>

<file path=xl/sharedStrings.xml><?xml version="1.0" encoding="utf-8"?>
<sst xmlns="http://schemas.openxmlformats.org/spreadsheetml/2006/main" count="183" uniqueCount="93">
  <si>
    <t>LUPI</t>
  </si>
  <si>
    <t>LUPACCHIOTTI</t>
  </si>
  <si>
    <t xml:space="preserve">aggiornato al </t>
  </si>
  <si>
    <t>T</t>
  </si>
  <si>
    <t>TESSERATI TAV LAZIO</t>
  </si>
  <si>
    <t>MEDIA SU 8</t>
  </si>
  <si>
    <t>S</t>
  </si>
  <si>
    <t>P</t>
  </si>
  <si>
    <t>lupino</t>
  </si>
  <si>
    <t>lupetto</t>
  </si>
  <si>
    <t>3°</t>
  </si>
  <si>
    <t>4°</t>
  </si>
  <si>
    <t>5°</t>
  </si>
  <si>
    <t>6°</t>
  </si>
  <si>
    <t>7°</t>
  </si>
  <si>
    <t>8°</t>
  </si>
  <si>
    <t>9°</t>
  </si>
  <si>
    <t>10°</t>
  </si>
  <si>
    <t>FCI</t>
  </si>
  <si>
    <t>LIVELLO</t>
  </si>
  <si>
    <t>LUPINI</t>
  </si>
  <si>
    <t>LUPETTI</t>
  </si>
  <si>
    <t>TOTALI senza esterni</t>
  </si>
  <si>
    <t>LUPO</t>
  </si>
  <si>
    <t>LUPACCHIOTTO</t>
  </si>
  <si>
    <t>percentuale presenti</t>
  </si>
  <si>
    <t>TIRATORI</t>
  </si>
  <si>
    <t>TOT piattelli rotti sulle migliori 8</t>
  </si>
  <si>
    <t>lasciare in ordine alfabetico</t>
  </si>
  <si>
    <t>LASCIARE IN ORDINE ALFABETICO</t>
  </si>
  <si>
    <t>1 gp</t>
  </si>
  <si>
    <t>2 gp</t>
  </si>
  <si>
    <t>3 gp</t>
  </si>
  <si>
    <t>1GP</t>
  </si>
  <si>
    <t>2GP</t>
  </si>
  <si>
    <t>3GP</t>
  </si>
  <si>
    <t>Coppa I</t>
  </si>
  <si>
    <t>COPPA ITALIA</t>
  </si>
  <si>
    <t>1 GP</t>
  </si>
  <si>
    <t>2 GP</t>
  </si>
  <si>
    <t>3 GP</t>
  </si>
  <si>
    <t>p</t>
  </si>
  <si>
    <t>s</t>
  </si>
  <si>
    <t>g</t>
  </si>
  <si>
    <t>GRANDE GARA</t>
  </si>
  <si>
    <t>Bernasconi Gabriele</t>
  </si>
  <si>
    <t>Caporuscio Federica</t>
  </si>
  <si>
    <t>Del Priore Fabrizio</t>
  </si>
  <si>
    <t>Liberati Luciano</t>
  </si>
  <si>
    <t>Luzzi Luca</t>
  </si>
  <si>
    <t>Marzo Giuseppe</t>
  </si>
  <si>
    <t>Mastrangelo Claudio</t>
  </si>
  <si>
    <t>Mattei Valentino</t>
  </si>
  <si>
    <t>Negri Angelo</t>
  </si>
  <si>
    <t>Quintarelli Massimo</t>
  </si>
  <si>
    <t>Quintarelli Vincenzo</t>
  </si>
  <si>
    <t>Sabatini Patrizio</t>
  </si>
  <si>
    <t>Seri Claudio</t>
  </si>
  <si>
    <t>Tarchini Giacomo</t>
  </si>
  <si>
    <t>gia' confermati Lupi per punteggio tecnico</t>
  </si>
  <si>
    <t>Lupino</t>
  </si>
  <si>
    <t>Lupo</t>
  </si>
  <si>
    <t>Lupetto</t>
  </si>
  <si>
    <t>Lupacchiotto</t>
  </si>
  <si>
    <t>Lupachiotto</t>
  </si>
  <si>
    <t>Iozzia Massimiliano</t>
  </si>
  <si>
    <t>Lizzio Giovanni</t>
  </si>
  <si>
    <t>Mancini Roberto</t>
  </si>
  <si>
    <t>Palma Angelo</t>
  </si>
  <si>
    <t>Piccioni Massimiliano</t>
  </si>
  <si>
    <t>Santini Marco</t>
  </si>
  <si>
    <t>Liv.</t>
  </si>
  <si>
    <t>piattelli rotti -lanciati</t>
  </si>
  <si>
    <t>totale piattelli lanciati</t>
  </si>
  <si>
    <t>totale piattelli rotti</t>
  </si>
  <si>
    <t>Ricciardi Sandro</t>
  </si>
  <si>
    <t>Media tecnica Gruppo</t>
  </si>
  <si>
    <t>Media tecnica TOTALE ANNUALE</t>
  </si>
  <si>
    <t>8 prove minime su 10</t>
  </si>
  <si>
    <t>4 GP</t>
  </si>
  <si>
    <t>10 H8</t>
  </si>
  <si>
    <t>Americo Micheli</t>
  </si>
  <si>
    <t>L R2</t>
  </si>
  <si>
    <t>L R3</t>
  </si>
  <si>
    <t>Bruzzese Matteo</t>
  </si>
  <si>
    <t>lupetto R</t>
  </si>
  <si>
    <t>Lupetto R8</t>
  </si>
  <si>
    <t>9 H8</t>
  </si>
  <si>
    <t>RANKING GRUPPO LUPI 2024</t>
  </si>
  <si>
    <t>ESTERNE</t>
  </si>
  <si>
    <t>VERIFICA</t>
  </si>
  <si>
    <t>TOTALE PER MEDIA</t>
  </si>
  <si>
    <t>EFFETTUATE TOLTI SCARTI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</si>
</sst>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31">
    <font>
      <sz val="11"/>
      <color rgb="FF000000"/>
      <name val="Calibri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8"/>
      <color rgb="FF000000"/>
      <name val="Calibri"/>
      <family val="2"/>
    </font>
    <font>
      <b/>
      <sz val="22"/>
      <color rgb="FF000000"/>
      <name val="Calibri"/>
      <family val="2"/>
    </font>
    <font>
      <b/>
      <sz val="28"/>
      <color rgb="FFFF0000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color rgb="FF000000"/>
      <name val="Calibri"/>
      <family val="2"/>
    </font>
    <font>
      <b/>
      <sz val="22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22"/>
      <color rgb="FF000000"/>
      <name val="Calibri"/>
      <family val="2"/>
    </font>
    <font>
      <b/>
      <sz val="18"/>
      <color rgb="FFFF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3A3A3A"/>
      <name val="Inherit"/>
    </font>
    <font>
      <b/>
      <sz val="24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26"/>
      <color rgb="FFFF0000"/>
      <name val="Calibri"/>
      <family val="2"/>
    </font>
    <font>
      <b/>
      <sz val="36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6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7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6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rgb="FF000000"/>
      </right>
      <top/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Font="1" applyBorder="1" applyAlignment="1"/>
    <xf numFmtId="0" fontId="0" fillId="0" borderId="0" xfId="0" applyFont="1" applyFill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center" inden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0" xfId="0" applyFont="1" applyAlignment="1"/>
    <xf numFmtId="0" fontId="17" fillId="0" borderId="0" xfId="0" applyFont="1" applyAlignment="1"/>
    <xf numFmtId="0" fontId="0" fillId="0" borderId="6" xfId="0" applyFont="1" applyBorder="1" applyAlignment="1">
      <alignment horizontal="center"/>
    </xf>
    <xf numFmtId="0" fontId="0" fillId="0" borderId="6" xfId="0" applyFont="1" applyFill="1" applyBorder="1" applyAlignment="1"/>
    <xf numFmtId="0" fontId="15" fillId="0" borderId="6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14" fontId="22" fillId="0" borderId="12" xfId="0" applyNumberFormat="1" applyFont="1" applyFill="1" applyBorder="1" applyAlignment="1">
      <alignment horizontal="left"/>
    </xf>
    <xf numFmtId="14" fontId="22" fillId="0" borderId="13" xfId="0" applyNumberFormat="1" applyFont="1" applyFill="1" applyBorder="1" applyAlignment="1">
      <alignment horizontal="left"/>
    </xf>
    <xf numFmtId="0" fontId="22" fillId="0" borderId="12" xfId="0" applyFont="1" applyFill="1" applyBorder="1" applyAlignment="1">
      <alignment horizontal="left"/>
    </xf>
    <xf numFmtId="0" fontId="22" fillId="0" borderId="13" xfId="0" applyFont="1" applyFill="1" applyBorder="1" applyAlignment="1">
      <alignment horizontal="left"/>
    </xf>
    <xf numFmtId="0" fontId="12" fillId="2" borderId="21" xfId="0" applyFont="1" applyFill="1" applyBorder="1" applyAlignment="1"/>
    <xf numFmtId="0" fontId="17" fillId="2" borderId="5" xfId="0" applyFont="1" applyFill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7" fillId="0" borderId="35" xfId="0" applyFont="1" applyBorder="1"/>
    <xf numFmtId="0" fontId="7" fillId="0" borderId="34" xfId="0" applyFont="1" applyBorder="1"/>
    <xf numFmtId="0" fontId="13" fillId="0" borderId="7" xfId="0" applyFont="1" applyBorder="1" applyAlignment="1">
      <alignment horizontal="center"/>
    </xf>
    <xf numFmtId="0" fontId="7" fillId="0" borderId="7" xfId="0" applyFont="1" applyBorder="1"/>
    <xf numFmtId="0" fontId="6" fillId="0" borderId="7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2" xfId="0" applyFont="1" applyBorder="1"/>
    <xf numFmtId="22" fontId="4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0" fontId="13" fillId="0" borderId="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18" xfId="0" applyFont="1" applyBorder="1" applyAlignment="1"/>
    <xf numFmtId="0" fontId="8" fillId="0" borderId="21" xfId="0" applyFont="1" applyBorder="1" applyAlignment="1">
      <alignment horizontal="center"/>
    </xf>
    <xf numFmtId="0" fontId="12" fillId="0" borderId="6" xfId="0" applyFont="1" applyFill="1" applyBorder="1" applyAlignment="1"/>
    <xf numFmtId="10" fontId="17" fillId="0" borderId="0" xfId="0" applyNumberFormat="1" applyFont="1" applyAlignment="1"/>
    <xf numFmtId="0" fontId="15" fillId="0" borderId="2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4" fillId="0" borderId="43" xfId="0" applyFont="1" applyBorder="1" applyAlignment="1"/>
    <xf numFmtId="0" fontId="9" fillId="0" borderId="41" xfId="0" applyFont="1" applyBorder="1" applyAlignment="1">
      <alignment horizontal="center"/>
    </xf>
    <xf numFmtId="0" fontId="9" fillId="4" borderId="41" xfId="0" applyFont="1" applyFill="1" applyBorder="1" applyAlignment="1">
      <alignment horizontal="center"/>
    </xf>
    <xf numFmtId="0" fontId="12" fillId="0" borderId="13" xfId="0" applyFont="1" applyBorder="1" applyAlignment="1"/>
    <xf numFmtId="0" fontId="12" fillId="0" borderId="44" xfId="0" applyFont="1" applyBorder="1" applyAlignment="1"/>
    <xf numFmtId="0" fontId="12" fillId="0" borderId="45" xfId="0" applyFont="1" applyBorder="1" applyAlignment="1"/>
    <xf numFmtId="0" fontId="25" fillId="0" borderId="0" xfId="0" applyFont="1" applyFill="1" applyAlignment="1">
      <alignment horizontal="center"/>
    </xf>
    <xf numFmtId="0" fontId="25" fillId="0" borderId="24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6" fillId="0" borderId="29" xfId="0" applyFont="1" applyFill="1" applyBorder="1" applyAlignment="1">
      <alignment horizontal="center"/>
    </xf>
    <xf numFmtId="14" fontId="25" fillId="0" borderId="32" xfId="0" applyNumberFormat="1" applyFont="1" applyFill="1" applyBorder="1" applyAlignment="1">
      <alignment horizontal="center"/>
    </xf>
    <xf numFmtId="14" fontId="25" fillId="0" borderId="11" xfId="0" applyNumberFormat="1" applyFont="1" applyFill="1" applyBorder="1" applyAlignment="1">
      <alignment horizontal="center"/>
    </xf>
    <xf numFmtId="14" fontId="25" fillId="0" borderId="12" xfId="0" applyNumberFormat="1" applyFont="1" applyFill="1" applyBorder="1" applyAlignment="1">
      <alignment horizontal="center"/>
    </xf>
    <xf numFmtId="14" fontId="25" fillId="0" borderId="13" xfId="0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33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27" fillId="2" borderId="41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12" fillId="0" borderId="51" xfId="0" applyFont="1" applyBorder="1" applyAlignment="1"/>
    <xf numFmtId="0" fontId="15" fillId="0" borderId="52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9" fontId="10" fillId="0" borderId="0" xfId="0" applyNumberFormat="1" applyFont="1" applyAlignment="1"/>
    <xf numFmtId="9" fontId="10" fillId="0" borderId="6" xfId="0" applyNumberFormat="1" applyFont="1" applyBorder="1" applyAlignment="1"/>
    <xf numFmtId="0" fontId="23" fillId="0" borderId="0" xfId="0" applyFont="1" applyFill="1" applyAlignment="1"/>
    <xf numFmtId="0" fontId="16" fillId="0" borderId="0" xfId="0" applyFont="1" applyFill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55" xfId="0" applyFont="1" applyFill="1" applyBorder="1" applyAlignment="1">
      <alignment horizontal="center"/>
    </xf>
    <xf numFmtId="0" fontId="10" fillId="0" borderId="54" xfId="0" applyFont="1" applyFill="1" applyBorder="1" applyAlignment="1">
      <alignment horizontal="center"/>
    </xf>
    <xf numFmtId="0" fontId="10" fillId="0" borderId="56" xfId="0" applyFont="1" applyFill="1" applyBorder="1" applyAlignment="1">
      <alignment horizontal="center"/>
    </xf>
    <xf numFmtId="0" fontId="10" fillId="0" borderId="53" xfId="0" applyFont="1" applyFill="1" applyBorder="1" applyAlignment="1">
      <alignment horizontal="center"/>
    </xf>
    <xf numFmtId="0" fontId="29" fillId="0" borderId="0" xfId="0" applyFont="1" applyAlignment="1"/>
    <xf numFmtId="0" fontId="3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12" xfId="0" applyFont="1" applyFill="1" applyBorder="1" applyAlignment="1">
      <alignment horizontal="left"/>
    </xf>
    <xf numFmtId="0" fontId="0" fillId="5" borderId="0" xfId="0" applyFont="1" applyFill="1" applyAlignment="1">
      <alignment horizontal="center"/>
    </xf>
    <xf numFmtId="0" fontId="11" fillId="6" borderId="26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28" fillId="6" borderId="55" xfId="0" applyFont="1" applyFill="1" applyBorder="1" applyAlignment="1">
      <alignment horizontal="center"/>
    </xf>
    <xf numFmtId="0" fontId="28" fillId="6" borderId="54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0" fillId="6" borderId="55" xfId="0" applyFont="1" applyFill="1" applyBorder="1" applyAlignment="1">
      <alignment horizontal="center"/>
    </xf>
    <xf numFmtId="0" fontId="10" fillId="6" borderId="54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15" fillId="6" borderId="52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15" fillId="6" borderId="47" xfId="0" applyFont="1" applyFill="1" applyBorder="1" applyAlignment="1">
      <alignment horizontal="center"/>
    </xf>
    <xf numFmtId="0" fontId="15" fillId="6" borderId="48" xfId="0" applyFont="1" applyFill="1" applyBorder="1" applyAlignment="1">
      <alignment horizontal="center"/>
    </xf>
    <xf numFmtId="0" fontId="15" fillId="6" borderId="4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1" fontId="20" fillId="0" borderId="6" xfId="0" applyNumberFormat="1" applyFont="1" applyFill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7" fillId="0" borderId="5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0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165" fontId="20" fillId="0" borderId="16" xfId="0" applyNumberFormat="1" applyFont="1" applyFill="1" applyBorder="1" applyAlignment="1">
      <alignment horizontal="center"/>
    </xf>
    <xf numFmtId="165" fontId="20" fillId="0" borderId="61" xfId="0" applyNumberFormat="1" applyFont="1" applyFill="1" applyBorder="1" applyAlignment="1">
      <alignment horizontal="center"/>
    </xf>
  </cellXfs>
  <cellStyles count="1"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3"/>
  <sheetViews>
    <sheetView tabSelected="1" topLeftCell="A36" zoomScale="50" zoomScaleNormal="50" workbookViewId="0">
      <pane xSplit="2" topLeftCell="C1" activePane="topRight" state="frozen"/>
      <selection activeCell="B31" sqref="B31"/>
      <selection pane="topRight" activeCell="B7" sqref="B7:G57"/>
    </sheetView>
  </sheetViews>
  <sheetFormatPr defaultColWidth="14.453125" defaultRowHeight="15" customHeight="1"/>
  <cols>
    <col min="1" max="1" width="9" style="1" customWidth="1"/>
    <col min="2" max="2" width="49.1796875" style="4" customWidth="1"/>
    <col min="3" max="3" width="20.90625" style="15" customWidth="1"/>
    <col min="4" max="4" width="11.1796875" style="15" customWidth="1"/>
    <col min="5" max="6" width="30.26953125" style="15" customWidth="1"/>
    <col min="7" max="7" width="18.453125" style="15" customWidth="1"/>
    <col min="8" max="8" width="35.1796875" style="15" customWidth="1"/>
    <col min="9" max="9" width="51.1796875" style="15" customWidth="1"/>
    <col min="10" max="10" width="16.54296875" style="15" customWidth="1"/>
    <col min="11" max="11" width="7.81640625" style="15" customWidth="1"/>
    <col min="12" max="12" width="6.1796875" style="15" customWidth="1"/>
    <col min="13" max="13" width="7.81640625" style="16" customWidth="1"/>
    <col min="14" max="14" width="6.1796875" style="16" customWidth="1"/>
    <col min="15" max="15" width="7.81640625" style="16" customWidth="1"/>
    <col min="16" max="16" width="6.1796875" style="16" customWidth="1"/>
    <col min="17" max="17" width="7.81640625" style="16" customWidth="1"/>
    <col min="18" max="18" width="6.1796875" style="16" customWidth="1"/>
    <col min="19" max="19" width="7.81640625" style="16" customWidth="1"/>
    <col min="20" max="20" width="6.1796875" style="16" customWidth="1"/>
    <col min="21" max="21" width="7.81640625" style="16" customWidth="1"/>
    <col min="22" max="22" width="6.1796875" style="16" customWidth="1"/>
    <col min="23" max="23" width="7.81640625" style="16" customWidth="1"/>
    <col min="24" max="24" width="6.1796875" style="16" customWidth="1"/>
    <col min="25" max="25" width="7.81640625" style="16" customWidth="1"/>
    <col min="26" max="26" width="6.1796875" style="16" customWidth="1"/>
    <col min="27" max="27" width="7.81640625" style="16" customWidth="1"/>
    <col min="28" max="28" width="6.1796875" style="16" customWidth="1"/>
    <col min="29" max="29" width="7.81640625" style="15" customWidth="1"/>
    <col min="30" max="30" width="6.1796875" style="15" customWidth="1"/>
    <col min="31" max="31" width="7.81640625" style="15" customWidth="1"/>
    <col min="32" max="32" width="6.1796875" style="15" customWidth="1"/>
    <col min="33" max="33" width="7.81640625" style="15" customWidth="1"/>
    <col min="34" max="34" width="6.1796875" style="15" customWidth="1"/>
    <col min="35" max="35" width="7.81640625" style="15" customWidth="1"/>
    <col min="36" max="36" width="6.1796875" style="15" customWidth="1"/>
    <col min="37" max="37" width="7.81640625" style="4" customWidth="1"/>
    <col min="38" max="38" width="6.1796875" style="15" customWidth="1"/>
    <col min="39" max="39" width="7.81640625" style="15" customWidth="1"/>
    <col min="40" max="40" width="6.1796875" style="15" customWidth="1"/>
    <col min="41" max="41" width="7.81640625" style="15" customWidth="1"/>
    <col min="42" max="42" width="6.1796875" style="15" customWidth="1"/>
    <col min="43" max="16384" width="14.453125" style="15"/>
  </cols>
  <sheetData>
    <row r="1" spans="1:42" ht="26.25" customHeight="1">
      <c r="A1" s="112"/>
      <c r="B1" s="18"/>
      <c r="C1" s="3"/>
      <c r="D1" s="54"/>
      <c r="E1" s="32" t="s">
        <v>23</v>
      </c>
      <c r="F1" s="133"/>
      <c r="G1" s="11">
        <f>COUNTIF(C8:C57,"LUPO")</f>
        <v>4</v>
      </c>
      <c r="H1" s="13" t="s">
        <v>0</v>
      </c>
      <c r="I1" s="1"/>
      <c r="J1" s="1"/>
      <c r="K1" s="50"/>
      <c r="L1" s="51"/>
      <c r="M1" s="50"/>
      <c r="N1" s="51"/>
      <c r="O1" s="50"/>
      <c r="P1" s="51"/>
      <c r="Q1" s="50"/>
      <c r="R1" s="51"/>
      <c r="S1" s="50"/>
      <c r="T1" s="51"/>
      <c r="U1" s="50"/>
      <c r="V1" s="51"/>
      <c r="W1" s="50"/>
      <c r="X1" s="51"/>
      <c r="Y1" s="50"/>
      <c r="Z1" s="51"/>
      <c r="AA1" s="50"/>
      <c r="AB1" s="51"/>
      <c r="AC1" s="50"/>
      <c r="AD1" s="51"/>
      <c r="AE1" s="50"/>
      <c r="AF1" s="51"/>
      <c r="AG1" s="50"/>
      <c r="AH1" s="51"/>
      <c r="AI1" s="50"/>
      <c r="AJ1" s="51"/>
      <c r="AK1" s="19"/>
      <c r="AL1" s="18"/>
    </row>
    <row r="2" spans="1:42" ht="26.25" customHeight="1">
      <c r="B2" s="142" t="s">
        <v>29</v>
      </c>
      <c r="C2" s="142"/>
      <c r="D2" s="143"/>
      <c r="E2" s="33" t="s">
        <v>24</v>
      </c>
      <c r="F2" s="133"/>
      <c r="G2" s="9">
        <f>COUNTIF(C8:C52,"LUPACCHIOTTO")</f>
        <v>3</v>
      </c>
      <c r="H2" s="12" t="s">
        <v>1</v>
      </c>
      <c r="I2" s="47" t="s">
        <v>2</v>
      </c>
      <c r="J2" s="47"/>
      <c r="K2" s="50"/>
      <c r="L2" s="51"/>
      <c r="M2" s="50"/>
      <c r="N2" s="51"/>
      <c r="O2" s="50"/>
      <c r="P2" s="51"/>
      <c r="Q2" s="50"/>
      <c r="R2" s="51"/>
      <c r="S2" s="50"/>
      <c r="T2" s="51"/>
      <c r="U2" s="52"/>
      <c r="V2" s="51"/>
      <c r="W2" s="52"/>
      <c r="X2" s="51"/>
      <c r="Y2" s="50"/>
      <c r="Z2" s="51"/>
      <c r="AA2" s="50"/>
      <c r="AB2" s="51"/>
      <c r="AC2" s="50"/>
      <c r="AD2" s="51"/>
      <c r="AE2" s="52"/>
      <c r="AF2" s="51"/>
      <c r="AG2" s="50"/>
      <c r="AH2" s="51"/>
      <c r="AI2" s="50"/>
      <c r="AJ2" s="50"/>
      <c r="AK2" s="19"/>
      <c r="AL2" s="18"/>
    </row>
    <row r="3" spans="1:42" ht="26.25" customHeight="1">
      <c r="B3" s="142"/>
      <c r="C3" s="142"/>
      <c r="D3" s="143"/>
      <c r="E3" s="8" t="s">
        <v>9</v>
      </c>
      <c r="F3" s="11"/>
      <c r="G3" s="9">
        <f>COUNTIF(C8:C57,"lupetto")</f>
        <v>3</v>
      </c>
      <c r="H3" s="25" t="s">
        <v>21</v>
      </c>
      <c r="I3" s="46">
        <f ca="1">NOW()</f>
        <v>45606.994377083334</v>
      </c>
      <c r="J3" s="46"/>
      <c r="K3" s="1"/>
      <c r="L3" s="1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E3" s="1"/>
      <c r="AF3" s="1"/>
      <c r="AG3" s="1"/>
      <c r="AH3" s="1"/>
      <c r="AI3" s="1"/>
      <c r="AJ3" s="1"/>
      <c r="AK3" s="19"/>
      <c r="AL3" s="18"/>
    </row>
    <row r="4" spans="1:42" ht="23.25" customHeight="1" thickBot="1">
      <c r="B4" s="142"/>
      <c r="C4" s="142"/>
      <c r="D4" s="143"/>
      <c r="E4" s="23" t="s">
        <v>8</v>
      </c>
      <c r="F4" s="134"/>
      <c r="G4" s="9">
        <f>COUNTIF(C8:C57,"lupino")</f>
        <v>13</v>
      </c>
      <c r="H4" s="24" t="s">
        <v>20</v>
      </c>
      <c r="I4" s="1"/>
      <c r="J4" s="1"/>
      <c r="K4" s="1"/>
      <c r="L4" s="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9"/>
      <c r="AL4" s="18"/>
    </row>
    <row r="5" spans="1:42" ht="31.5" customHeight="1" thickTop="1">
      <c r="B5" s="56"/>
      <c r="C5" s="3"/>
      <c r="D5" s="54"/>
      <c r="E5" s="10" t="s">
        <v>3</v>
      </c>
      <c r="F5" s="11"/>
      <c r="G5" s="11">
        <f>COUNTIF(C8:C52,"T")</f>
        <v>0</v>
      </c>
      <c r="H5" s="13" t="s">
        <v>4</v>
      </c>
      <c r="I5" s="110" t="s">
        <v>78</v>
      </c>
      <c r="J5" s="48"/>
      <c r="K5" s="49">
        <v>1</v>
      </c>
      <c r="L5" s="37"/>
      <c r="M5" s="62">
        <v>2</v>
      </c>
      <c r="N5" s="45"/>
      <c r="O5" s="60" t="s">
        <v>10</v>
      </c>
      <c r="P5" s="37"/>
      <c r="Q5" s="62" t="s">
        <v>11</v>
      </c>
      <c r="R5" s="45"/>
      <c r="S5" s="60" t="s">
        <v>12</v>
      </c>
      <c r="T5" s="37"/>
      <c r="U5" s="44" t="s">
        <v>13</v>
      </c>
      <c r="V5" s="45"/>
      <c r="W5" s="42" t="s">
        <v>14</v>
      </c>
      <c r="X5" s="37"/>
      <c r="Y5" s="62" t="s">
        <v>15</v>
      </c>
      <c r="Z5" s="45"/>
      <c r="AA5" s="60" t="s">
        <v>16</v>
      </c>
      <c r="AB5" s="37"/>
      <c r="AC5" s="62" t="s">
        <v>17</v>
      </c>
      <c r="AD5" s="45"/>
      <c r="AE5" s="144" t="s">
        <v>33</v>
      </c>
      <c r="AF5" s="145"/>
      <c r="AG5" s="144" t="s">
        <v>34</v>
      </c>
      <c r="AH5" s="146"/>
      <c r="AI5" s="144" t="s">
        <v>35</v>
      </c>
      <c r="AJ5" s="146"/>
      <c r="AK5" s="144" t="s">
        <v>37</v>
      </c>
      <c r="AL5" s="153"/>
      <c r="AM5" s="144" t="s">
        <v>44</v>
      </c>
      <c r="AN5" s="153"/>
      <c r="AO5" s="144" t="s">
        <v>18</v>
      </c>
      <c r="AP5" s="149"/>
    </row>
    <row r="6" spans="1:42" ht="27" customHeight="1" thickBot="1">
      <c r="B6" s="22"/>
      <c r="C6" s="14"/>
      <c r="D6" s="55"/>
      <c r="E6" s="31" t="s">
        <v>22</v>
      </c>
      <c r="F6" s="135"/>
      <c r="G6" s="35">
        <f>SUM(G1:G4)</f>
        <v>23</v>
      </c>
      <c r="H6" s="30"/>
      <c r="I6" s="1"/>
      <c r="J6" s="17"/>
      <c r="K6" s="41"/>
      <c r="L6" s="36"/>
      <c r="M6" s="40"/>
      <c r="N6" s="39"/>
      <c r="O6" s="61"/>
      <c r="P6" s="36"/>
      <c r="Q6" s="40"/>
      <c r="R6" s="39"/>
      <c r="S6" s="61"/>
      <c r="T6" s="36"/>
      <c r="U6" s="147"/>
      <c r="V6" s="148"/>
      <c r="W6" s="147"/>
      <c r="X6" s="148"/>
      <c r="Y6" s="38"/>
      <c r="Z6" s="39"/>
      <c r="AA6" s="61"/>
      <c r="AB6" s="36"/>
      <c r="AC6" s="40"/>
      <c r="AD6" s="39"/>
      <c r="AE6" s="61"/>
      <c r="AF6" s="36"/>
      <c r="AG6" s="40"/>
      <c r="AH6" s="39"/>
      <c r="AI6" s="61"/>
      <c r="AJ6" s="43"/>
      <c r="AK6" s="40"/>
      <c r="AL6" s="53"/>
      <c r="AM6" s="40"/>
      <c r="AN6" s="53"/>
      <c r="AO6" s="40"/>
      <c r="AP6" s="53"/>
    </row>
    <row r="7" spans="1:42" s="75" customFormat="1" ht="28.5" customHeight="1" thickTop="1" thickBot="1">
      <c r="B7" s="76" t="s">
        <v>88</v>
      </c>
      <c r="C7" s="77" t="s">
        <v>19</v>
      </c>
      <c r="D7" s="77" t="s">
        <v>71</v>
      </c>
      <c r="E7" s="78" t="s">
        <v>5</v>
      </c>
      <c r="F7" s="78" t="s">
        <v>91</v>
      </c>
      <c r="G7" s="78" t="s">
        <v>89</v>
      </c>
      <c r="H7" s="79" t="s">
        <v>92</v>
      </c>
      <c r="I7" s="80" t="s">
        <v>27</v>
      </c>
      <c r="J7" s="81" t="s">
        <v>90</v>
      </c>
      <c r="K7" s="82" t="s">
        <v>7</v>
      </c>
      <c r="L7" s="83" t="s">
        <v>6</v>
      </c>
      <c r="M7" s="84" t="s">
        <v>7</v>
      </c>
      <c r="N7" s="85" t="s">
        <v>6</v>
      </c>
      <c r="O7" s="84" t="s">
        <v>7</v>
      </c>
      <c r="P7" s="86" t="s">
        <v>6</v>
      </c>
      <c r="Q7" s="84" t="s">
        <v>7</v>
      </c>
      <c r="R7" s="87" t="s">
        <v>6</v>
      </c>
      <c r="S7" s="86" t="s">
        <v>7</v>
      </c>
      <c r="T7" s="86" t="s">
        <v>6</v>
      </c>
      <c r="U7" s="86" t="s">
        <v>7</v>
      </c>
      <c r="V7" s="87" t="s">
        <v>6</v>
      </c>
      <c r="W7" s="86" t="s">
        <v>7</v>
      </c>
      <c r="X7" s="86" t="s">
        <v>6</v>
      </c>
      <c r="Y7" s="86" t="s">
        <v>7</v>
      </c>
      <c r="Z7" s="87" t="s">
        <v>6</v>
      </c>
      <c r="AA7" s="86" t="s">
        <v>7</v>
      </c>
      <c r="AB7" s="86" t="s">
        <v>6</v>
      </c>
      <c r="AC7" s="86" t="s">
        <v>7</v>
      </c>
      <c r="AD7" s="87" t="s">
        <v>6</v>
      </c>
      <c r="AE7" s="86" t="s">
        <v>7</v>
      </c>
      <c r="AF7" s="86" t="s">
        <v>6</v>
      </c>
      <c r="AG7" s="86" t="s">
        <v>7</v>
      </c>
      <c r="AH7" s="87" t="s">
        <v>6</v>
      </c>
      <c r="AI7" s="86" t="s">
        <v>7</v>
      </c>
      <c r="AJ7" s="86" t="s">
        <v>6</v>
      </c>
      <c r="AK7" s="86" t="s">
        <v>7</v>
      </c>
      <c r="AL7" s="88" t="s">
        <v>6</v>
      </c>
      <c r="AM7" s="86" t="s">
        <v>7</v>
      </c>
      <c r="AN7" s="88" t="s">
        <v>6</v>
      </c>
      <c r="AO7" s="86" t="s">
        <v>7</v>
      </c>
      <c r="AP7" s="88" t="s">
        <v>6</v>
      </c>
    </row>
    <row r="8" spans="1:42" s="4" customFormat="1" ht="26.25" customHeight="1">
      <c r="A8" s="20">
        <v>1</v>
      </c>
      <c r="B8" s="64">
        <f>COMPILATORE!B4</f>
        <v>0</v>
      </c>
      <c r="C8" s="65"/>
      <c r="D8" s="21"/>
      <c r="E8" s="161" t="e">
        <f>I8/J8</f>
        <v>#DIV/0!</v>
      </c>
      <c r="F8" s="136">
        <f>G8+H8</f>
        <v>0</v>
      </c>
      <c r="G8" s="128">
        <f>COUNTIF(AE8:AP8,"&lt;&gt;0")/2</f>
        <v>0</v>
      </c>
      <c r="H8" s="128">
        <f>COUNTIF(K8:AD8,"&lt;&gt;0")/2</f>
        <v>0</v>
      </c>
      <c r="I8" s="129">
        <f>K8+M8+O8+Q8+S8+U8+W8+Y8+AA8+AC8+AE8+AG8+AI8+AK8+AM8+AO8</f>
        <v>0</v>
      </c>
      <c r="J8" s="130">
        <f>L8+N8+P8+R8+T8+V8+X8+Z8+AB8+AD8+AF8+AH8+AJ8+AL8+AN8+AP8</f>
        <v>0</v>
      </c>
      <c r="K8" s="89">
        <f>COMPILATORE!C4</f>
        <v>0</v>
      </c>
      <c r="L8" s="89">
        <f>COMPILATORE!D4</f>
        <v>0</v>
      </c>
      <c r="M8" s="89">
        <f>COMPILATORE!E4</f>
        <v>0</v>
      </c>
      <c r="N8" s="89">
        <f>COMPILATORE!F4</f>
        <v>0</v>
      </c>
      <c r="O8" s="89">
        <f>COMPILATORE!G4</f>
        <v>0</v>
      </c>
      <c r="P8" s="89">
        <f>COMPILATORE!H4</f>
        <v>0</v>
      </c>
      <c r="Q8" s="89">
        <f>COMPILATORE!I4</f>
        <v>0</v>
      </c>
      <c r="R8" s="89">
        <f>COMPILATORE!J4</f>
        <v>0</v>
      </c>
      <c r="S8" s="89">
        <f>COMPILATORE!K4</f>
        <v>0</v>
      </c>
      <c r="T8" s="89">
        <f>COMPILATORE!L4</f>
        <v>0</v>
      </c>
      <c r="U8" s="89">
        <f>COMPILATORE!M4</f>
        <v>0</v>
      </c>
      <c r="V8" s="89">
        <f>COMPILATORE!N4</f>
        <v>0</v>
      </c>
      <c r="W8" s="89">
        <f>COMPILATORE!O4</f>
        <v>0</v>
      </c>
      <c r="X8" s="89">
        <f>COMPILATORE!P4</f>
        <v>0</v>
      </c>
      <c r="Y8" s="89">
        <f>COMPILATORE!Q4</f>
        <v>0</v>
      </c>
      <c r="Z8" s="89">
        <f>COMPILATORE!R4</f>
        <v>0</v>
      </c>
      <c r="AA8" s="89">
        <f>COMPILATORE!S4</f>
        <v>0</v>
      </c>
      <c r="AB8" s="89">
        <f>COMPILATORE!T4</f>
        <v>0</v>
      </c>
      <c r="AC8" s="89">
        <f>COMPILATORE!U4</f>
        <v>0</v>
      </c>
      <c r="AD8" s="89">
        <f>COMPILATORE!V4</f>
        <v>0</v>
      </c>
      <c r="AE8" s="89">
        <f>COMPILATORE!W4</f>
        <v>0</v>
      </c>
      <c r="AF8" s="89">
        <f>COMPILATORE!X4</f>
        <v>0</v>
      </c>
      <c r="AG8" s="89">
        <f>COMPILATORE!Y4</f>
        <v>0</v>
      </c>
      <c r="AH8" s="89">
        <f>COMPILATORE!Z4</f>
        <v>0</v>
      </c>
      <c r="AI8" s="89">
        <f>COMPILATORE!AA4</f>
        <v>0</v>
      </c>
      <c r="AJ8" s="89">
        <f>COMPILATORE!AB4</f>
        <v>0</v>
      </c>
      <c r="AK8" s="89">
        <f>COMPILATORE!AC4</f>
        <v>0</v>
      </c>
      <c r="AL8" s="89">
        <f>COMPILATORE!AD4</f>
        <v>0</v>
      </c>
      <c r="AM8" s="89">
        <f>COMPILATORE!AE4</f>
        <v>0</v>
      </c>
      <c r="AN8" s="89">
        <f>COMPILATORE!AF4</f>
        <v>0</v>
      </c>
      <c r="AO8" s="89">
        <f>COMPILATORE!AG4</f>
        <v>0</v>
      </c>
      <c r="AP8" s="89">
        <f>COMPILATORE!AH4</f>
        <v>0</v>
      </c>
    </row>
    <row r="9" spans="1:42" s="4" customFormat="1" ht="26.25" customHeight="1">
      <c r="A9" s="20">
        <v>2</v>
      </c>
      <c r="B9" s="64">
        <f>COMPILATORE!B5</f>
        <v>0</v>
      </c>
      <c r="C9" s="65"/>
      <c r="D9" s="21"/>
      <c r="E9" s="161" t="e">
        <f t="shared" ref="E9:E57" si="0">I9/J9</f>
        <v>#DIV/0!</v>
      </c>
      <c r="F9" s="136">
        <f t="shared" ref="F9:F57" si="1">G9+H9</f>
        <v>0</v>
      </c>
      <c r="G9" s="128">
        <f t="shared" ref="G9:G57" si="2">COUNTIF(AE9:AP9,"&lt;&gt;0")/2</f>
        <v>0</v>
      </c>
      <c r="H9" s="128">
        <f t="shared" ref="H9:H10" si="3">COUNTIF(K9:AD9,"&lt;&gt;0")/2</f>
        <v>0</v>
      </c>
      <c r="I9" s="129">
        <f t="shared" ref="I9:I57" si="4">K9+M9+O9+Q9+S9+U9+W9+Y9+AA9+AC9+AE9+AG9+AI9+AK9+AM9+AO9</f>
        <v>0</v>
      </c>
      <c r="J9" s="130">
        <f t="shared" ref="J9:J57" si="5">L9+N9+P9+R9+T9+V9+X9+Z9+AB9+AD9+AF9+AH9+AJ9+AL9+AN9+AP9</f>
        <v>0</v>
      </c>
      <c r="K9" s="89">
        <f>COMPILATORE!C5</f>
        <v>0</v>
      </c>
      <c r="L9" s="89">
        <f>COMPILATORE!D5</f>
        <v>0</v>
      </c>
      <c r="M9" s="89">
        <f>COMPILATORE!E5</f>
        <v>0</v>
      </c>
      <c r="N9" s="89">
        <f>COMPILATORE!F5</f>
        <v>0</v>
      </c>
      <c r="O9" s="89">
        <f>COMPILATORE!G5</f>
        <v>0</v>
      </c>
      <c r="P9" s="89">
        <f>COMPILATORE!H5</f>
        <v>0</v>
      </c>
      <c r="Q9" s="89">
        <f>COMPILATORE!I5</f>
        <v>0</v>
      </c>
      <c r="R9" s="89">
        <f>COMPILATORE!J5</f>
        <v>0</v>
      </c>
      <c r="S9" s="89">
        <f>COMPILATORE!K5</f>
        <v>0</v>
      </c>
      <c r="T9" s="89">
        <f>COMPILATORE!L5</f>
        <v>0</v>
      </c>
      <c r="U9" s="89">
        <f>COMPILATORE!M5</f>
        <v>0</v>
      </c>
      <c r="V9" s="89">
        <f>COMPILATORE!N5</f>
        <v>0</v>
      </c>
      <c r="W9" s="89">
        <f>COMPILATORE!O5</f>
        <v>0</v>
      </c>
      <c r="X9" s="89">
        <f>COMPILATORE!P5</f>
        <v>0</v>
      </c>
      <c r="Y9" s="89">
        <f>COMPILATORE!Q5</f>
        <v>0</v>
      </c>
      <c r="Z9" s="89">
        <f>COMPILATORE!R5</f>
        <v>0</v>
      </c>
      <c r="AA9" s="89">
        <f>COMPILATORE!S5</f>
        <v>0</v>
      </c>
      <c r="AB9" s="89">
        <f>COMPILATORE!T5</f>
        <v>0</v>
      </c>
      <c r="AC9" s="89">
        <f>COMPILATORE!U5</f>
        <v>0</v>
      </c>
      <c r="AD9" s="89">
        <f>COMPILATORE!V5</f>
        <v>0</v>
      </c>
      <c r="AE9" s="89">
        <f>COMPILATORE!W5</f>
        <v>0</v>
      </c>
      <c r="AF9" s="89">
        <f>COMPILATORE!X5</f>
        <v>0</v>
      </c>
      <c r="AG9" s="89">
        <f>COMPILATORE!Y5</f>
        <v>0</v>
      </c>
      <c r="AH9" s="89">
        <f>COMPILATORE!Z5</f>
        <v>0</v>
      </c>
      <c r="AI9" s="89">
        <f>COMPILATORE!AA5</f>
        <v>0</v>
      </c>
      <c r="AJ9" s="89">
        <f>COMPILATORE!AB5</f>
        <v>0</v>
      </c>
      <c r="AK9" s="89">
        <f>COMPILATORE!AC5</f>
        <v>0</v>
      </c>
      <c r="AL9" s="89">
        <f>COMPILATORE!AD5</f>
        <v>0</v>
      </c>
      <c r="AM9" s="89">
        <f>COMPILATORE!AE5</f>
        <v>0</v>
      </c>
      <c r="AN9" s="89">
        <f>COMPILATORE!AF5</f>
        <v>0</v>
      </c>
      <c r="AO9" s="89">
        <f>COMPILATORE!AG5</f>
        <v>0</v>
      </c>
      <c r="AP9" s="89">
        <f>COMPILATORE!AH5</f>
        <v>0</v>
      </c>
    </row>
    <row r="10" spans="1:42" s="4" customFormat="1" ht="26.25" customHeight="1">
      <c r="A10" s="20">
        <v>3</v>
      </c>
      <c r="B10" s="64" t="str">
        <f>COMPILATORE!B6</f>
        <v>Americo Micheli</v>
      </c>
      <c r="C10" s="65"/>
      <c r="D10" s="66" t="s">
        <v>82</v>
      </c>
      <c r="E10" s="161">
        <f t="shared" si="0"/>
        <v>22.080714285714283</v>
      </c>
      <c r="F10" s="136">
        <f t="shared" si="1"/>
        <v>7</v>
      </c>
      <c r="G10" s="128">
        <f t="shared" si="2"/>
        <v>2</v>
      </c>
      <c r="H10" s="128">
        <f t="shared" si="3"/>
        <v>5</v>
      </c>
      <c r="I10" s="129">
        <f t="shared" si="4"/>
        <v>309.12999999999994</v>
      </c>
      <c r="J10" s="130">
        <f t="shared" si="5"/>
        <v>14</v>
      </c>
      <c r="K10" s="89">
        <f>COMPILATORE!C6</f>
        <v>0</v>
      </c>
      <c r="L10" s="89">
        <f>COMPILATORE!D6</f>
        <v>0</v>
      </c>
      <c r="M10" s="89">
        <f>COMPILATORE!E6</f>
        <v>47</v>
      </c>
      <c r="N10" s="89">
        <f>COMPILATORE!F6</f>
        <v>2</v>
      </c>
      <c r="O10" s="89">
        <f>COMPILATORE!G6</f>
        <v>45.33</v>
      </c>
      <c r="P10" s="89">
        <f>COMPILATORE!H6</f>
        <v>2</v>
      </c>
      <c r="Q10" s="89">
        <f>COMPILATORE!I6</f>
        <v>36</v>
      </c>
      <c r="R10" s="89">
        <f>COMPILATORE!J6</f>
        <v>2</v>
      </c>
      <c r="S10" s="89">
        <f>COMPILATORE!K6</f>
        <v>0</v>
      </c>
      <c r="T10" s="89">
        <f>COMPILATORE!L6</f>
        <v>0</v>
      </c>
      <c r="U10" s="89">
        <f>COMPILATORE!M6</f>
        <v>0</v>
      </c>
      <c r="V10" s="89">
        <f>COMPILATORE!N6</f>
        <v>0</v>
      </c>
      <c r="W10" s="89">
        <f>COMPILATORE!O6</f>
        <v>0</v>
      </c>
      <c r="X10" s="89">
        <f>COMPILATORE!P6</f>
        <v>0</v>
      </c>
      <c r="Y10" s="89">
        <f>COMPILATORE!Q6</f>
        <v>0</v>
      </c>
      <c r="Z10" s="89">
        <f>COMPILATORE!R6</f>
        <v>0</v>
      </c>
      <c r="AA10" s="89">
        <f>COMPILATORE!S6</f>
        <v>44.6</v>
      </c>
      <c r="AB10" s="89">
        <f>COMPILATORE!T6</f>
        <v>2</v>
      </c>
      <c r="AC10" s="89">
        <f>COMPILATORE!U6</f>
        <v>47</v>
      </c>
      <c r="AD10" s="89">
        <f>COMPILATORE!V6</f>
        <v>2</v>
      </c>
      <c r="AE10" s="89">
        <f>COMPILATORE!W6</f>
        <v>44.8</v>
      </c>
      <c r="AF10" s="89">
        <f>COMPILATORE!X6</f>
        <v>2</v>
      </c>
      <c r="AG10" s="89">
        <f>COMPILATORE!Y6</f>
        <v>44.4</v>
      </c>
      <c r="AH10" s="89">
        <f>COMPILATORE!Z6</f>
        <v>2</v>
      </c>
      <c r="AI10" s="89">
        <f>COMPILATORE!AA6</f>
        <v>0</v>
      </c>
      <c r="AJ10" s="89">
        <f>COMPILATORE!AB6</f>
        <v>0</v>
      </c>
      <c r="AK10" s="89">
        <f>COMPILATORE!AC6</f>
        <v>0</v>
      </c>
      <c r="AL10" s="89">
        <f>COMPILATORE!AD6</f>
        <v>0</v>
      </c>
      <c r="AM10" s="89">
        <f>COMPILATORE!AE6</f>
        <v>0</v>
      </c>
      <c r="AN10" s="89">
        <f>COMPILATORE!AF6</f>
        <v>0</v>
      </c>
      <c r="AO10" s="89">
        <f>COMPILATORE!AG6</f>
        <v>0</v>
      </c>
      <c r="AP10" s="89">
        <f>COMPILATORE!AH6</f>
        <v>0</v>
      </c>
    </row>
    <row r="11" spans="1:42" s="4" customFormat="1" ht="26.25" customHeight="1">
      <c r="A11" s="20">
        <v>4</v>
      </c>
      <c r="B11" s="64" t="str">
        <f>COMPILATORE!B7</f>
        <v>Bernasconi Gabriele</v>
      </c>
      <c r="C11" s="65" t="s">
        <v>61</v>
      </c>
      <c r="D11" s="66" t="s">
        <v>82</v>
      </c>
      <c r="E11" s="161">
        <f>I11/J11</f>
        <v>22.875</v>
      </c>
      <c r="F11" s="136">
        <f t="shared" si="1"/>
        <v>8</v>
      </c>
      <c r="G11" s="128">
        <f t="shared" si="2"/>
        <v>2</v>
      </c>
      <c r="H11" s="128">
        <f>COUNTIF(K11:AD11,"&lt;&gt;0")/2</f>
        <v>6</v>
      </c>
      <c r="I11" s="129">
        <f t="shared" si="4"/>
        <v>366</v>
      </c>
      <c r="J11" s="130">
        <f t="shared" si="5"/>
        <v>16</v>
      </c>
      <c r="K11" s="123">
        <v>0</v>
      </c>
      <c r="L11" s="123">
        <v>0</v>
      </c>
      <c r="M11" s="89">
        <f>COMPILATORE!E7</f>
        <v>45</v>
      </c>
      <c r="N11" s="89">
        <f>COMPILATORE!F7</f>
        <v>2</v>
      </c>
      <c r="O11" s="123">
        <v>0</v>
      </c>
      <c r="P11" s="123">
        <v>0</v>
      </c>
      <c r="Q11" s="89">
        <f>COMPILATORE!I7</f>
        <v>46</v>
      </c>
      <c r="R11" s="89">
        <f>COMPILATORE!J7</f>
        <v>2</v>
      </c>
      <c r="S11" s="89">
        <v>0</v>
      </c>
      <c r="T11" s="89">
        <v>0</v>
      </c>
      <c r="U11" s="123">
        <v>0</v>
      </c>
      <c r="V11" s="123">
        <v>0</v>
      </c>
      <c r="W11" s="89">
        <f>COMPILATORE!O7</f>
        <v>45</v>
      </c>
      <c r="X11" s="89">
        <f>COMPILATORE!P7</f>
        <v>2</v>
      </c>
      <c r="Y11" s="89">
        <f>COMPILATORE!Q7</f>
        <v>47</v>
      </c>
      <c r="Z11" s="89">
        <f>COMPILATORE!R7</f>
        <v>2</v>
      </c>
      <c r="AA11" s="89">
        <f>COMPILATORE!S7</f>
        <v>46</v>
      </c>
      <c r="AB11" s="89">
        <f>COMPILATORE!T7</f>
        <v>2</v>
      </c>
      <c r="AC11" s="89">
        <f>COMPILATORE!U7</f>
        <v>45</v>
      </c>
      <c r="AD11" s="89">
        <f>COMPILATORE!V7</f>
        <v>2</v>
      </c>
      <c r="AE11" s="89">
        <f>COMPILATORE!W7</f>
        <v>46</v>
      </c>
      <c r="AF11" s="89">
        <f>COMPILATORE!X7</f>
        <v>2</v>
      </c>
      <c r="AG11" s="89">
        <f>COMPILATORE!Y7</f>
        <v>0</v>
      </c>
      <c r="AH11" s="89">
        <f>COMPILATORE!Z7</f>
        <v>0</v>
      </c>
      <c r="AI11" s="89">
        <f>COMPILATORE!AA7</f>
        <v>46</v>
      </c>
      <c r="AJ11" s="89">
        <f>COMPILATORE!AB7</f>
        <v>2</v>
      </c>
      <c r="AK11" s="89">
        <f>COMPILATORE!AC7</f>
        <v>0</v>
      </c>
      <c r="AL11" s="89">
        <f>COMPILATORE!AD7</f>
        <v>0</v>
      </c>
      <c r="AM11" s="89">
        <f>COMPILATORE!AE7</f>
        <v>0</v>
      </c>
      <c r="AN11" s="89">
        <f>COMPILATORE!AF7</f>
        <v>0</v>
      </c>
      <c r="AO11" s="89">
        <f>COMPILATORE!AG7</f>
        <v>0</v>
      </c>
      <c r="AP11" s="89">
        <f>COMPILATORE!AH7</f>
        <v>0</v>
      </c>
    </row>
    <row r="12" spans="1:42" s="4" customFormat="1" ht="26.25" customHeight="1">
      <c r="A12" s="20">
        <v>5</v>
      </c>
      <c r="B12" s="64" t="str">
        <f>COMPILATORE!B8</f>
        <v>Caporuscio Federica</v>
      </c>
      <c r="C12" s="65" t="s">
        <v>61</v>
      </c>
      <c r="D12" s="66"/>
      <c r="E12" s="161">
        <f t="shared" si="0"/>
        <v>22.778749999999999</v>
      </c>
      <c r="F12" s="136">
        <f t="shared" si="1"/>
        <v>8</v>
      </c>
      <c r="G12" s="128">
        <f t="shared" si="2"/>
        <v>2</v>
      </c>
      <c r="H12" s="128">
        <f t="shared" ref="H12:H57" si="6">COUNTIF(K12:AD12,"&lt;&gt;0")/2</f>
        <v>6</v>
      </c>
      <c r="I12" s="129">
        <f t="shared" si="4"/>
        <v>364.46</v>
      </c>
      <c r="J12" s="130">
        <f t="shared" si="5"/>
        <v>16</v>
      </c>
      <c r="K12" s="123">
        <v>0</v>
      </c>
      <c r="L12" s="123">
        <v>0</v>
      </c>
      <c r="M12" s="123">
        <v>0</v>
      </c>
      <c r="N12" s="123">
        <v>0</v>
      </c>
      <c r="O12" s="89">
        <f>COMPILATORE!G8</f>
        <v>46</v>
      </c>
      <c r="P12" s="89">
        <f>COMPILATORE!H8</f>
        <v>2</v>
      </c>
      <c r="Q12" s="89">
        <f>COMPILATORE!I8</f>
        <v>45</v>
      </c>
      <c r="R12" s="89">
        <f>COMPILATORE!J8</f>
        <v>2</v>
      </c>
      <c r="S12" s="89">
        <f>COMPILATORE!K8</f>
        <v>47</v>
      </c>
      <c r="T12" s="89">
        <f>COMPILATORE!L8</f>
        <v>2</v>
      </c>
      <c r="U12" s="89">
        <f>COMPILATORE!M8</f>
        <v>44.66</v>
      </c>
      <c r="V12" s="89">
        <f>COMPILATORE!N8</f>
        <v>2</v>
      </c>
      <c r="W12" s="89">
        <f>COMPILATORE!O8</f>
        <v>47</v>
      </c>
      <c r="X12" s="89">
        <f>COMPILATORE!P8</f>
        <v>2</v>
      </c>
      <c r="Y12" s="123">
        <v>0</v>
      </c>
      <c r="Z12" s="123">
        <v>0</v>
      </c>
      <c r="AA12" s="89">
        <f>COMPILATORE!S8</f>
        <v>44.6</v>
      </c>
      <c r="AB12" s="89">
        <f>COMPILATORE!T8</f>
        <v>2</v>
      </c>
      <c r="AC12" s="123">
        <v>0</v>
      </c>
      <c r="AD12" s="123">
        <v>0</v>
      </c>
      <c r="AE12" s="89">
        <f>COMPILATORE!W8</f>
        <v>0</v>
      </c>
      <c r="AF12" s="89">
        <f>COMPILATORE!X8</f>
        <v>0</v>
      </c>
      <c r="AG12" s="89">
        <f>COMPILATORE!Y8</f>
        <v>45.2</v>
      </c>
      <c r="AH12" s="89">
        <f>COMPILATORE!Z8</f>
        <v>2</v>
      </c>
      <c r="AI12" s="89">
        <f>COMPILATORE!AA8</f>
        <v>0</v>
      </c>
      <c r="AJ12" s="89">
        <f>COMPILATORE!AB8</f>
        <v>0</v>
      </c>
      <c r="AK12" s="89">
        <f>COMPILATORE!AC8</f>
        <v>0</v>
      </c>
      <c r="AL12" s="89">
        <f>COMPILATORE!AD8</f>
        <v>0</v>
      </c>
      <c r="AM12" s="89">
        <f>COMPILATORE!AE8</f>
        <v>0</v>
      </c>
      <c r="AN12" s="89">
        <f>COMPILATORE!AF8</f>
        <v>0</v>
      </c>
      <c r="AO12" s="89">
        <f>COMPILATORE!AG8</f>
        <v>45</v>
      </c>
      <c r="AP12" s="89">
        <f>COMPILATORE!AH8</f>
        <v>2</v>
      </c>
    </row>
    <row r="13" spans="1:42" s="4" customFormat="1" ht="26.25" customHeight="1">
      <c r="A13" s="20">
        <v>6</v>
      </c>
      <c r="B13" s="64" t="str">
        <f>COMPILATORE!B9</f>
        <v>Bruzzese Matteo</v>
      </c>
      <c r="C13" s="65" t="s">
        <v>60</v>
      </c>
      <c r="D13" s="66" t="s">
        <v>85</v>
      </c>
      <c r="E13" s="161">
        <f t="shared" si="0"/>
        <v>16.471666666666668</v>
      </c>
      <c r="F13" s="136">
        <f t="shared" si="1"/>
        <v>6</v>
      </c>
      <c r="G13" s="128">
        <f t="shared" si="2"/>
        <v>0</v>
      </c>
      <c r="H13" s="128">
        <f t="shared" si="6"/>
        <v>6</v>
      </c>
      <c r="I13" s="129">
        <f t="shared" si="4"/>
        <v>197.66</v>
      </c>
      <c r="J13" s="130">
        <f t="shared" si="5"/>
        <v>12</v>
      </c>
      <c r="K13" s="89">
        <f>COMPILATORE!C9</f>
        <v>0</v>
      </c>
      <c r="L13" s="89">
        <f>COMPILATORE!D9</f>
        <v>0</v>
      </c>
      <c r="M13" s="89">
        <f>COMPILATORE!E9</f>
        <v>0</v>
      </c>
      <c r="N13" s="89">
        <f>COMPILATORE!F9</f>
        <v>0</v>
      </c>
      <c r="O13" s="89">
        <f>COMPILATORE!G9</f>
        <v>0</v>
      </c>
      <c r="P13" s="89">
        <f>COMPILATORE!H9</f>
        <v>0</v>
      </c>
      <c r="Q13" s="89">
        <f>COMPILATORE!I9</f>
        <v>34</v>
      </c>
      <c r="R13" s="89">
        <f>COMPILATORE!J9</f>
        <v>2</v>
      </c>
      <c r="S13" s="89">
        <f>COMPILATORE!K9</f>
        <v>17</v>
      </c>
      <c r="T13" s="89">
        <f>COMPILATORE!L9</f>
        <v>2</v>
      </c>
      <c r="U13" s="89">
        <f>COMPILATORE!M9</f>
        <v>32.659999999999997</v>
      </c>
      <c r="V13" s="89">
        <f>COMPILATORE!N9</f>
        <v>2</v>
      </c>
      <c r="W13" s="89">
        <f>COMPILATORE!O9</f>
        <v>36</v>
      </c>
      <c r="X13" s="89">
        <f>COMPILATORE!P9</f>
        <v>2</v>
      </c>
      <c r="Y13" s="89">
        <f>COMPILATORE!Q9</f>
        <v>42</v>
      </c>
      <c r="Z13" s="89">
        <f>COMPILATORE!R9</f>
        <v>2</v>
      </c>
      <c r="AA13" s="89">
        <f>COMPILATORE!S9</f>
        <v>36</v>
      </c>
      <c r="AB13" s="89">
        <f>COMPILATORE!T9</f>
        <v>2</v>
      </c>
      <c r="AC13" s="89">
        <f>COMPILATORE!U9</f>
        <v>0</v>
      </c>
      <c r="AD13" s="89">
        <f>COMPILATORE!V9</f>
        <v>0</v>
      </c>
      <c r="AE13" s="89">
        <f>COMPILATORE!W9</f>
        <v>0</v>
      </c>
      <c r="AF13" s="89">
        <f>COMPILATORE!X9</f>
        <v>0</v>
      </c>
      <c r="AG13" s="89">
        <f>COMPILATORE!Y9</f>
        <v>0</v>
      </c>
      <c r="AH13" s="89">
        <f>COMPILATORE!Z9</f>
        <v>0</v>
      </c>
      <c r="AI13" s="89">
        <f>COMPILATORE!AA9</f>
        <v>0</v>
      </c>
      <c r="AJ13" s="89">
        <f>COMPILATORE!AB9</f>
        <v>0</v>
      </c>
      <c r="AK13" s="89">
        <f>COMPILATORE!AC9</f>
        <v>0</v>
      </c>
      <c r="AL13" s="89">
        <f>COMPILATORE!AD9</f>
        <v>0</v>
      </c>
      <c r="AM13" s="89">
        <f>COMPILATORE!AE9</f>
        <v>0</v>
      </c>
      <c r="AN13" s="89">
        <f>COMPILATORE!AF9</f>
        <v>0</v>
      </c>
      <c r="AO13" s="89">
        <f>COMPILATORE!AG9</f>
        <v>0</v>
      </c>
      <c r="AP13" s="89">
        <f>COMPILATORE!AH9</f>
        <v>0</v>
      </c>
    </row>
    <row r="14" spans="1:42" s="4" customFormat="1" ht="26.25" customHeight="1">
      <c r="A14" s="20">
        <v>7</v>
      </c>
      <c r="B14" s="64">
        <f>COMPILATORE!B10</f>
        <v>0</v>
      </c>
      <c r="C14" s="65"/>
      <c r="D14" s="66"/>
      <c r="E14" s="161" t="e">
        <f t="shared" si="0"/>
        <v>#DIV/0!</v>
      </c>
      <c r="F14" s="136">
        <f t="shared" si="1"/>
        <v>0</v>
      </c>
      <c r="G14" s="128">
        <f t="shared" si="2"/>
        <v>0</v>
      </c>
      <c r="H14" s="128">
        <f t="shared" si="6"/>
        <v>0</v>
      </c>
      <c r="I14" s="129">
        <f t="shared" si="4"/>
        <v>0</v>
      </c>
      <c r="J14" s="130">
        <f t="shared" si="5"/>
        <v>0</v>
      </c>
      <c r="K14" s="89">
        <f>COMPILATORE!C10</f>
        <v>0</v>
      </c>
      <c r="L14" s="89">
        <f>COMPILATORE!D10</f>
        <v>0</v>
      </c>
      <c r="M14" s="89">
        <f>COMPILATORE!E10</f>
        <v>0</v>
      </c>
      <c r="N14" s="89">
        <f>COMPILATORE!F10</f>
        <v>0</v>
      </c>
      <c r="O14" s="89">
        <f>COMPILATORE!G10</f>
        <v>0</v>
      </c>
      <c r="P14" s="89">
        <f>COMPILATORE!H10</f>
        <v>0</v>
      </c>
      <c r="Q14" s="89">
        <f>COMPILATORE!I10</f>
        <v>0</v>
      </c>
      <c r="R14" s="89">
        <f>COMPILATORE!J10</f>
        <v>0</v>
      </c>
      <c r="S14" s="89">
        <f>COMPILATORE!K10</f>
        <v>0</v>
      </c>
      <c r="T14" s="89">
        <f>COMPILATORE!L10</f>
        <v>0</v>
      </c>
      <c r="U14" s="89">
        <f>COMPILATORE!M10</f>
        <v>0</v>
      </c>
      <c r="V14" s="89">
        <f>COMPILATORE!N10</f>
        <v>0</v>
      </c>
      <c r="W14" s="89">
        <f>COMPILATORE!O10</f>
        <v>0</v>
      </c>
      <c r="X14" s="89">
        <f>COMPILATORE!P10</f>
        <v>0</v>
      </c>
      <c r="Y14" s="89">
        <f>COMPILATORE!Q10</f>
        <v>0</v>
      </c>
      <c r="Z14" s="89">
        <f>COMPILATORE!R10</f>
        <v>0</v>
      </c>
      <c r="AA14" s="89">
        <f>COMPILATORE!S10</f>
        <v>0</v>
      </c>
      <c r="AB14" s="89">
        <f>COMPILATORE!T10</f>
        <v>0</v>
      </c>
      <c r="AC14" s="89">
        <f>COMPILATORE!U10</f>
        <v>0</v>
      </c>
      <c r="AD14" s="89">
        <f>COMPILATORE!V10</f>
        <v>0</v>
      </c>
      <c r="AE14" s="89">
        <f>COMPILATORE!W10</f>
        <v>0</v>
      </c>
      <c r="AF14" s="89">
        <f>COMPILATORE!X10</f>
        <v>0</v>
      </c>
      <c r="AG14" s="89">
        <f>COMPILATORE!Y10</f>
        <v>0</v>
      </c>
      <c r="AH14" s="89">
        <f>COMPILATORE!Z10</f>
        <v>0</v>
      </c>
      <c r="AI14" s="89">
        <f>COMPILATORE!AA10</f>
        <v>0</v>
      </c>
      <c r="AJ14" s="89">
        <f>COMPILATORE!AB10</f>
        <v>0</v>
      </c>
      <c r="AK14" s="89">
        <f>COMPILATORE!AC10</f>
        <v>0</v>
      </c>
      <c r="AL14" s="89">
        <f>COMPILATORE!AD10</f>
        <v>0</v>
      </c>
      <c r="AM14" s="89">
        <f>COMPILATORE!AE10</f>
        <v>0</v>
      </c>
      <c r="AN14" s="89">
        <f>COMPILATORE!AF10</f>
        <v>0</v>
      </c>
      <c r="AO14" s="89">
        <f>COMPILATORE!AG10</f>
        <v>0</v>
      </c>
      <c r="AP14" s="89">
        <f>COMPILATORE!AH10</f>
        <v>0</v>
      </c>
    </row>
    <row r="15" spans="1:42" s="4" customFormat="1" ht="26.25" customHeight="1">
      <c r="A15" s="20">
        <v>8</v>
      </c>
      <c r="B15" s="64">
        <f>COMPILATORE!B11</f>
        <v>0</v>
      </c>
      <c r="C15" s="65"/>
      <c r="D15" s="66"/>
      <c r="E15" s="161" t="e">
        <f t="shared" si="0"/>
        <v>#DIV/0!</v>
      </c>
      <c r="F15" s="136">
        <f t="shared" si="1"/>
        <v>0</v>
      </c>
      <c r="G15" s="128">
        <f t="shared" si="2"/>
        <v>0</v>
      </c>
      <c r="H15" s="128">
        <f t="shared" si="6"/>
        <v>0</v>
      </c>
      <c r="I15" s="129">
        <f t="shared" si="4"/>
        <v>0</v>
      </c>
      <c r="J15" s="130">
        <f t="shared" si="5"/>
        <v>0</v>
      </c>
      <c r="K15" s="89">
        <f>COMPILATORE!C11</f>
        <v>0</v>
      </c>
      <c r="L15" s="89">
        <f>COMPILATORE!D11</f>
        <v>0</v>
      </c>
      <c r="M15" s="89">
        <f>COMPILATORE!E11</f>
        <v>0</v>
      </c>
      <c r="N15" s="89">
        <f>COMPILATORE!F11</f>
        <v>0</v>
      </c>
      <c r="O15" s="89">
        <f>COMPILATORE!G11</f>
        <v>0</v>
      </c>
      <c r="P15" s="89">
        <f>COMPILATORE!H11</f>
        <v>0</v>
      </c>
      <c r="Q15" s="89">
        <f>COMPILATORE!I11</f>
        <v>0</v>
      </c>
      <c r="R15" s="89">
        <f>COMPILATORE!J11</f>
        <v>0</v>
      </c>
      <c r="S15" s="89">
        <f>COMPILATORE!K11</f>
        <v>0</v>
      </c>
      <c r="T15" s="89">
        <f>COMPILATORE!L11</f>
        <v>0</v>
      </c>
      <c r="U15" s="89">
        <f>COMPILATORE!M11</f>
        <v>0</v>
      </c>
      <c r="V15" s="89">
        <f>COMPILATORE!N11</f>
        <v>0</v>
      </c>
      <c r="W15" s="123">
        <f>COMPILATORE!O11</f>
        <v>0</v>
      </c>
      <c r="X15" s="89">
        <f>COMPILATORE!P11</f>
        <v>0</v>
      </c>
      <c r="Y15" s="89">
        <f>COMPILATORE!Q11</f>
        <v>0</v>
      </c>
      <c r="Z15" s="89">
        <f>COMPILATORE!R11</f>
        <v>0</v>
      </c>
      <c r="AA15" s="89">
        <f>COMPILATORE!S11</f>
        <v>0</v>
      </c>
      <c r="AB15" s="89">
        <f>COMPILATORE!T11</f>
        <v>0</v>
      </c>
      <c r="AC15" s="89">
        <f>COMPILATORE!U11</f>
        <v>0</v>
      </c>
      <c r="AD15" s="89">
        <f>COMPILATORE!V11</f>
        <v>0</v>
      </c>
      <c r="AE15" s="89">
        <f>COMPILATORE!W11</f>
        <v>0</v>
      </c>
      <c r="AF15" s="89">
        <f>COMPILATORE!X11</f>
        <v>0</v>
      </c>
      <c r="AG15" s="89">
        <f>COMPILATORE!Y11</f>
        <v>0</v>
      </c>
      <c r="AH15" s="89">
        <f>COMPILATORE!Z11</f>
        <v>0</v>
      </c>
      <c r="AI15" s="89">
        <f>COMPILATORE!AA11</f>
        <v>0</v>
      </c>
      <c r="AJ15" s="89">
        <f>COMPILATORE!AB11</f>
        <v>0</v>
      </c>
      <c r="AK15" s="89">
        <f>COMPILATORE!AC11</f>
        <v>0</v>
      </c>
      <c r="AL15" s="89">
        <f>COMPILATORE!AD11</f>
        <v>0</v>
      </c>
      <c r="AM15" s="89">
        <f>COMPILATORE!AE11</f>
        <v>0</v>
      </c>
      <c r="AN15" s="89">
        <f>COMPILATORE!AF11</f>
        <v>0</v>
      </c>
      <c r="AO15" s="89">
        <f>COMPILATORE!AG11</f>
        <v>0</v>
      </c>
      <c r="AP15" s="89">
        <f>COMPILATORE!AH11</f>
        <v>0</v>
      </c>
    </row>
    <row r="16" spans="1:42" s="4" customFormat="1" ht="26.25" customHeight="1">
      <c r="A16" s="20">
        <v>9</v>
      </c>
      <c r="B16" s="64">
        <f>COMPILATORE!B12</f>
        <v>0</v>
      </c>
      <c r="C16" s="65"/>
      <c r="D16" s="66"/>
      <c r="E16" s="161" t="e">
        <f t="shared" si="0"/>
        <v>#DIV/0!</v>
      </c>
      <c r="F16" s="136">
        <f t="shared" si="1"/>
        <v>0</v>
      </c>
      <c r="G16" s="128">
        <f t="shared" si="2"/>
        <v>0</v>
      </c>
      <c r="H16" s="128">
        <f t="shared" si="6"/>
        <v>0</v>
      </c>
      <c r="I16" s="129">
        <f t="shared" si="4"/>
        <v>0</v>
      </c>
      <c r="J16" s="130">
        <f t="shared" si="5"/>
        <v>0</v>
      </c>
      <c r="K16" s="89">
        <f>COMPILATORE!C12</f>
        <v>0</v>
      </c>
      <c r="L16" s="89">
        <f>COMPILATORE!D12</f>
        <v>0</v>
      </c>
      <c r="M16" s="89">
        <f>COMPILATORE!E12</f>
        <v>0</v>
      </c>
      <c r="N16" s="89">
        <f>COMPILATORE!F12</f>
        <v>0</v>
      </c>
      <c r="O16" s="89">
        <f>COMPILATORE!G12</f>
        <v>0</v>
      </c>
      <c r="P16" s="89">
        <f>COMPILATORE!H12</f>
        <v>0</v>
      </c>
      <c r="Q16" s="89">
        <f>COMPILATORE!I12</f>
        <v>0</v>
      </c>
      <c r="R16" s="89">
        <f>COMPILATORE!J12</f>
        <v>0</v>
      </c>
      <c r="S16" s="89">
        <f>COMPILATORE!K12</f>
        <v>0</v>
      </c>
      <c r="T16" s="89">
        <f>COMPILATORE!L12</f>
        <v>0</v>
      </c>
      <c r="U16" s="89">
        <f>COMPILATORE!M12</f>
        <v>0</v>
      </c>
      <c r="V16" s="89">
        <f>COMPILATORE!N12</f>
        <v>0</v>
      </c>
      <c r="W16" s="89">
        <f>COMPILATORE!O12</f>
        <v>0</v>
      </c>
      <c r="X16" s="89">
        <f>COMPILATORE!P12</f>
        <v>0</v>
      </c>
      <c r="Y16" s="89">
        <f>COMPILATORE!Q12</f>
        <v>0</v>
      </c>
      <c r="Z16" s="89">
        <f>COMPILATORE!R12</f>
        <v>0</v>
      </c>
      <c r="AA16" s="89">
        <f>COMPILATORE!S12</f>
        <v>0</v>
      </c>
      <c r="AB16" s="89">
        <f>COMPILATORE!T12</f>
        <v>0</v>
      </c>
      <c r="AC16" s="89">
        <f>COMPILATORE!U12</f>
        <v>0</v>
      </c>
      <c r="AD16" s="89">
        <f>COMPILATORE!V12</f>
        <v>0</v>
      </c>
      <c r="AE16" s="89">
        <f>COMPILATORE!W12</f>
        <v>0</v>
      </c>
      <c r="AF16" s="89">
        <f>COMPILATORE!X12</f>
        <v>0</v>
      </c>
      <c r="AG16" s="89">
        <f>COMPILATORE!Y12</f>
        <v>0</v>
      </c>
      <c r="AH16" s="89">
        <f>COMPILATORE!Z12</f>
        <v>0</v>
      </c>
      <c r="AI16" s="89">
        <f>COMPILATORE!AA12</f>
        <v>0</v>
      </c>
      <c r="AJ16" s="89">
        <f>COMPILATORE!AB12</f>
        <v>0</v>
      </c>
      <c r="AK16" s="89">
        <f>COMPILATORE!AC12</f>
        <v>0</v>
      </c>
      <c r="AL16" s="89">
        <f>COMPILATORE!AD12</f>
        <v>0</v>
      </c>
      <c r="AM16" s="89">
        <f>COMPILATORE!AE12</f>
        <v>0</v>
      </c>
      <c r="AN16" s="89">
        <f>COMPILATORE!AF12</f>
        <v>0</v>
      </c>
      <c r="AO16" s="89">
        <f>COMPILATORE!AG12</f>
        <v>0</v>
      </c>
      <c r="AP16" s="89">
        <f>COMPILATORE!AH12</f>
        <v>0</v>
      </c>
    </row>
    <row r="17" spans="1:42" s="4" customFormat="1" ht="26.25" customHeight="1">
      <c r="A17" s="20">
        <v>10</v>
      </c>
      <c r="B17" s="64" t="str">
        <f>COMPILATORE!B13</f>
        <v>Del Priore Fabrizio</v>
      </c>
      <c r="C17" s="65" t="s">
        <v>60</v>
      </c>
      <c r="D17" s="66"/>
      <c r="E17" s="161" t="e">
        <f t="shared" si="0"/>
        <v>#DIV/0!</v>
      </c>
      <c r="F17" s="136">
        <f t="shared" si="1"/>
        <v>0</v>
      </c>
      <c r="G17" s="128">
        <f t="shared" si="2"/>
        <v>0</v>
      </c>
      <c r="H17" s="128">
        <f t="shared" si="6"/>
        <v>0</v>
      </c>
      <c r="I17" s="129">
        <f t="shared" si="4"/>
        <v>0</v>
      </c>
      <c r="J17" s="130">
        <f t="shared" si="5"/>
        <v>0</v>
      </c>
      <c r="K17" s="89">
        <f>COMPILATORE!C13</f>
        <v>0</v>
      </c>
      <c r="L17" s="89">
        <f>COMPILATORE!D13</f>
        <v>0</v>
      </c>
      <c r="M17" s="89">
        <f>COMPILATORE!E13</f>
        <v>0</v>
      </c>
      <c r="N17" s="89">
        <f>COMPILATORE!F13</f>
        <v>0</v>
      </c>
      <c r="O17" s="89">
        <f>COMPILATORE!G13</f>
        <v>0</v>
      </c>
      <c r="P17" s="89">
        <f>COMPILATORE!H13</f>
        <v>0</v>
      </c>
      <c r="Q17" s="89">
        <f>COMPILATORE!I13</f>
        <v>0</v>
      </c>
      <c r="R17" s="89">
        <f>COMPILATORE!J13</f>
        <v>0</v>
      </c>
      <c r="S17" s="89">
        <f>COMPILATORE!K13</f>
        <v>0</v>
      </c>
      <c r="T17" s="89">
        <f>COMPILATORE!L13</f>
        <v>0</v>
      </c>
      <c r="U17" s="89">
        <f>COMPILATORE!M13</f>
        <v>0</v>
      </c>
      <c r="V17" s="89">
        <f>COMPILATORE!N13</f>
        <v>0</v>
      </c>
      <c r="W17" s="89">
        <f>COMPILATORE!O13</f>
        <v>0</v>
      </c>
      <c r="X17" s="89">
        <f>COMPILATORE!P13</f>
        <v>0</v>
      </c>
      <c r="Y17" s="89">
        <f>COMPILATORE!Q13</f>
        <v>0</v>
      </c>
      <c r="Z17" s="89">
        <f>COMPILATORE!R13</f>
        <v>0</v>
      </c>
      <c r="AA17" s="89">
        <f>COMPILATORE!S13</f>
        <v>0</v>
      </c>
      <c r="AB17" s="89">
        <f>COMPILATORE!T13</f>
        <v>0</v>
      </c>
      <c r="AC17" s="89">
        <f>COMPILATORE!U13</f>
        <v>0</v>
      </c>
      <c r="AD17" s="89">
        <f>COMPILATORE!V13</f>
        <v>0</v>
      </c>
      <c r="AE17" s="89">
        <f>COMPILATORE!W13</f>
        <v>0</v>
      </c>
      <c r="AF17" s="89">
        <f>COMPILATORE!X13</f>
        <v>0</v>
      </c>
      <c r="AG17" s="89">
        <f>COMPILATORE!Y13</f>
        <v>0</v>
      </c>
      <c r="AH17" s="89">
        <f>COMPILATORE!Z13</f>
        <v>0</v>
      </c>
      <c r="AI17" s="89">
        <f>COMPILATORE!AA13</f>
        <v>0</v>
      </c>
      <c r="AJ17" s="89">
        <f>COMPILATORE!AB13</f>
        <v>0</v>
      </c>
      <c r="AK17" s="89">
        <f>COMPILATORE!AC13</f>
        <v>0</v>
      </c>
      <c r="AL17" s="89">
        <f>COMPILATORE!AD13</f>
        <v>0</v>
      </c>
      <c r="AM17" s="89">
        <f>COMPILATORE!AE13</f>
        <v>0</v>
      </c>
      <c r="AN17" s="89">
        <f>COMPILATORE!AF13</f>
        <v>0</v>
      </c>
      <c r="AO17" s="89">
        <f>COMPILATORE!AG13</f>
        <v>0</v>
      </c>
      <c r="AP17" s="89">
        <f>COMPILATORE!AH13</f>
        <v>0</v>
      </c>
    </row>
    <row r="18" spans="1:42" s="4" customFormat="1" ht="26.25" customHeight="1">
      <c r="A18" s="20">
        <v>11</v>
      </c>
      <c r="B18" s="64">
        <f>COMPILATORE!B14</f>
        <v>0</v>
      </c>
      <c r="C18" s="65"/>
      <c r="D18" s="66"/>
      <c r="E18" s="161" t="e">
        <f t="shared" si="0"/>
        <v>#DIV/0!</v>
      </c>
      <c r="F18" s="136">
        <f t="shared" si="1"/>
        <v>0</v>
      </c>
      <c r="G18" s="128">
        <f t="shared" si="2"/>
        <v>0</v>
      </c>
      <c r="H18" s="128">
        <f t="shared" si="6"/>
        <v>0</v>
      </c>
      <c r="I18" s="129">
        <f t="shared" si="4"/>
        <v>0</v>
      </c>
      <c r="J18" s="130">
        <f t="shared" si="5"/>
        <v>0</v>
      </c>
      <c r="K18" s="89">
        <f>COMPILATORE!C14</f>
        <v>0</v>
      </c>
      <c r="L18" s="89">
        <f>COMPILATORE!D14</f>
        <v>0</v>
      </c>
      <c r="M18" s="89">
        <f>COMPILATORE!E14</f>
        <v>0</v>
      </c>
      <c r="N18" s="89">
        <f>COMPILATORE!F14</f>
        <v>0</v>
      </c>
      <c r="O18" s="89">
        <f>COMPILATORE!G14</f>
        <v>0</v>
      </c>
      <c r="P18" s="89">
        <f>COMPILATORE!H14</f>
        <v>0</v>
      </c>
      <c r="Q18" s="89">
        <f>COMPILATORE!I14</f>
        <v>0</v>
      </c>
      <c r="R18" s="89">
        <f>COMPILATORE!J14</f>
        <v>0</v>
      </c>
      <c r="S18" s="89">
        <f>COMPILATORE!K14</f>
        <v>0</v>
      </c>
      <c r="T18" s="89">
        <f>COMPILATORE!L14</f>
        <v>0</v>
      </c>
      <c r="U18" s="89">
        <f>COMPILATORE!M14</f>
        <v>0</v>
      </c>
      <c r="V18" s="89">
        <f>COMPILATORE!N14</f>
        <v>0</v>
      </c>
      <c r="W18" s="89">
        <f>COMPILATORE!O14</f>
        <v>0</v>
      </c>
      <c r="X18" s="89">
        <f>COMPILATORE!P14</f>
        <v>0</v>
      </c>
      <c r="Y18" s="89">
        <f>COMPILATORE!Q14</f>
        <v>0</v>
      </c>
      <c r="Z18" s="89">
        <f>COMPILATORE!R14</f>
        <v>0</v>
      </c>
      <c r="AA18" s="89">
        <f>COMPILATORE!S14</f>
        <v>0</v>
      </c>
      <c r="AB18" s="89">
        <f>COMPILATORE!T14</f>
        <v>0</v>
      </c>
      <c r="AC18" s="89">
        <f>COMPILATORE!U14</f>
        <v>0</v>
      </c>
      <c r="AD18" s="89">
        <f>COMPILATORE!V14</f>
        <v>0</v>
      </c>
      <c r="AE18" s="89">
        <f>COMPILATORE!W14</f>
        <v>0</v>
      </c>
      <c r="AF18" s="89">
        <f>COMPILATORE!X14</f>
        <v>0</v>
      </c>
      <c r="AG18" s="89">
        <f>COMPILATORE!Y14</f>
        <v>0</v>
      </c>
      <c r="AH18" s="89">
        <f>COMPILATORE!Z14</f>
        <v>0</v>
      </c>
      <c r="AI18" s="89">
        <f>COMPILATORE!AA14</f>
        <v>0</v>
      </c>
      <c r="AJ18" s="89">
        <f>COMPILATORE!AB14</f>
        <v>0</v>
      </c>
      <c r="AK18" s="89">
        <f>COMPILATORE!AC14</f>
        <v>0</v>
      </c>
      <c r="AL18" s="89">
        <f>COMPILATORE!AD14</f>
        <v>0</v>
      </c>
      <c r="AM18" s="89">
        <f>COMPILATORE!AE14</f>
        <v>0</v>
      </c>
      <c r="AN18" s="89">
        <f>COMPILATORE!AF14</f>
        <v>0</v>
      </c>
      <c r="AO18" s="89">
        <f>COMPILATORE!AG14</f>
        <v>0</v>
      </c>
      <c r="AP18" s="89">
        <f>COMPILATORE!AH14</f>
        <v>0</v>
      </c>
    </row>
    <row r="19" spans="1:42" s="4" customFormat="1" ht="26.25" customHeight="1">
      <c r="A19" s="20">
        <v>12</v>
      </c>
      <c r="B19" s="64">
        <f>COMPILATORE!B15</f>
        <v>0</v>
      </c>
      <c r="C19" s="65"/>
      <c r="D19" s="66"/>
      <c r="E19" s="161" t="e">
        <f t="shared" si="0"/>
        <v>#DIV/0!</v>
      </c>
      <c r="F19" s="136">
        <f t="shared" si="1"/>
        <v>0</v>
      </c>
      <c r="G19" s="128">
        <f t="shared" si="2"/>
        <v>0</v>
      </c>
      <c r="H19" s="128">
        <f t="shared" si="6"/>
        <v>0</v>
      </c>
      <c r="I19" s="129">
        <f t="shared" si="4"/>
        <v>0</v>
      </c>
      <c r="J19" s="130">
        <f t="shared" si="5"/>
        <v>0</v>
      </c>
      <c r="K19" s="89">
        <f>COMPILATORE!C15</f>
        <v>0</v>
      </c>
      <c r="L19" s="89">
        <f>COMPILATORE!D15</f>
        <v>0</v>
      </c>
      <c r="M19" s="89">
        <f>COMPILATORE!E15</f>
        <v>0</v>
      </c>
      <c r="N19" s="89">
        <f>COMPILATORE!F15</f>
        <v>0</v>
      </c>
      <c r="O19" s="89">
        <f>COMPILATORE!G15</f>
        <v>0</v>
      </c>
      <c r="P19" s="89">
        <f>COMPILATORE!H15</f>
        <v>0</v>
      </c>
      <c r="Q19" s="89">
        <f>COMPILATORE!I15</f>
        <v>0</v>
      </c>
      <c r="R19" s="89">
        <f>COMPILATORE!J15</f>
        <v>0</v>
      </c>
      <c r="S19" s="89">
        <f>COMPILATORE!K15</f>
        <v>0</v>
      </c>
      <c r="T19" s="89">
        <f>COMPILATORE!L15</f>
        <v>0</v>
      </c>
      <c r="U19" s="89">
        <f>COMPILATORE!M15</f>
        <v>0</v>
      </c>
      <c r="V19" s="89">
        <f>COMPILATORE!N15</f>
        <v>0</v>
      </c>
      <c r="W19" s="89">
        <f>COMPILATORE!O15</f>
        <v>0</v>
      </c>
      <c r="X19" s="89">
        <f>COMPILATORE!P15</f>
        <v>0</v>
      </c>
      <c r="Y19" s="89">
        <f>COMPILATORE!Q15</f>
        <v>0</v>
      </c>
      <c r="Z19" s="89">
        <f>COMPILATORE!R15</f>
        <v>0</v>
      </c>
      <c r="AA19" s="89">
        <f>COMPILATORE!S15</f>
        <v>0</v>
      </c>
      <c r="AB19" s="89">
        <f>COMPILATORE!T15</f>
        <v>0</v>
      </c>
      <c r="AC19" s="89">
        <f>COMPILATORE!U15</f>
        <v>0</v>
      </c>
      <c r="AD19" s="89">
        <f>COMPILATORE!V15</f>
        <v>0</v>
      </c>
      <c r="AE19" s="89">
        <f>COMPILATORE!W15</f>
        <v>0</v>
      </c>
      <c r="AF19" s="89">
        <f>COMPILATORE!X15</f>
        <v>0</v>
      </c>
      <c r="AG19" s="89">
        <f>COMPILATORE!Y15</f>
        <v>0</v>
      </c>
      <c r="AH19" s="89">
        <f>COMPILATORE!Z15</f>
        <v>0</v>
      </c>
      <c r="AI19" s="89">
        <f>COMPILATORE!AA15</f>
        <v>0</v>
      </c>
      <c r="AJ19" s="89">
        <f>COMPILATORE!AB15</f>
        <v>0</v>
      </c>
      <c r="AK19" s="89">
        <f>COMPILATORE!AC15</f>
        <v>0</v>
      </c>
      <c r="AL19" s="89">
        <f>COMPILATORE!AD15</f>
        <v>0</v>
      </c>
      <c r="AM19" s="89">
        <f>COMPILATORE!AE15</f>
        <v>0</v>
      </c>
      <c r="AN19" s="89">
        <f>COMPILATORE!AF15</f>
        <v>0</v>
      </c>
      <c r="AO19" s="89">
        <f>COMPILATORE!AG15</f>
        <v>0</v>
      </c>
      <c r="AP19" s="89">
        <f>COMPILATORE!AH15</f>
        <v>0</v>
      </c>
    </row>
    <row r="20" spans="1:42" s="4" customFormat="1" ht="26.25" customHeight="1">
      <c r="A20" s="20">
        <v>13</v>
      </c>
      <c r="B20" s="64">
        <f>COMPILATORE!B16</f>
        <v>0</v>
      </c>
      <c r="C20" s="65"/>
      <c r="D20" s="66"/>
      <c r="E20" s="161" t="e">
        <f t="shared" si="0"/>
        <v>#DIV/0!</v>
      </c>
      <c r="F20" s="136">
        <f t="shared" si="1"/>
        <v>0</v>
      </c>
      <c r="G20" s="128">
        <f t="shared" si="2"/>
        <v>0</v>
      </c>
      <c r="H20" s="128">
        <f t="shared" si="6"/>
        <v>0</v>
      </c>
      <c r="I20" s="129">
        <f t="shared" si="4"/>
        <v>0</v>
      </c>
      <c r="J20" s="130">
        <f t="shared" si="5"/>
        <v>0</v>
      </c>
      <c r="K20" s="89">
        <f>COMPILATORE!C16</f>
        <v>0</v>
      </c>
      <c r="L20" s="89">
        <f>COMPILATORE!D16</f>
        <v>0</v>
      </c>
      <c r="M20" s="89">
        <f>COMPILATORE!E16</f>
        <v>0</v>
      </c>
      <c r="N20" s="89">
        <f>COMPILATORE!F16</f>
        <v>0</v>
      </c>
      <c r="O20" s="89">
        <f>COMPILATORE!G16</f>
        <v>0</v>
      </c>
      <c r="P20" s="89">
        <f>COMPILATORE!H16</f>
        <v>0</v>
      </c>
      <c r="Q20" s="89">
        <f>COMPILATORE!I16</f>
        <v>0</v>
      </c>
      <c r="R20" s="89">
        <f>COMPILATORE!J16</f>
        <v>0</v>
      </c>
      <c r="S20" s="89">
        <f>COMPILATORE!K16</f>
        <v>0</v>
      </c>
      <c r="T20" s="89">
        <f>COMPILATORE!L16</f>
        <v>0</v>
      </c>
      <c r="U20" s="89">
        <f>COMPILATORE!M16</f>
        <v>0</v>
      </c>
      <c r="V20" s="89">
        <f>COMPILATORE!N16</f>
        <v>0</v>
      </c>
      <c r="W20" s="89">
        <f>COMPILATORE!O16</f>
        <v>0</v>
      </c>
      <c r="X20" s="89">
        <f>COMPILATORE!P16</f>
        <v>0</v>
      </c>
      <c r="Y20" s="89">
        <f>COMPILATORE!Q16</f>
        <v>0</v>
      </c>
      <c r="Z20" s="89">
        <f>COMPILATORE!R16</f>
        <v>0</v>
      </c>
      <c r="AA20" s="89">
        <f>COMPILATORE!S16</f>
        <v>0</v>
      </c>
      <c r="AB20" s="89">
        <f>COMPILATORE!T16</f>
        <v>0</v>
      </c>
      <c r="AC20" s="89">
        <f>COMPILATORE!U16</f>
        <v>0</v>
      </c>
      <c r="AD20" s="89">
        <f>COMPILATORE!V16</f>
        <v>0</v>
      </c>
      <c r="AE20" s="89">
        <f>COMPILATORE!W16</f>
        <v>0</v>
      </c>
      <c r="AF20" s="89">
        <f>COMPILATORE!X16</f>
        <v>0</v>
      </c>
      <c r="AG20" s="89">
        <f>COMPILATORE!Y16</f>
        <v>0</v>
      </c>
      <c r="AH20" s="89">
        <f>COMPILATORE!Z16</f>
        <v>0</v>
      </c>
      <c r="AI20" s="89">
        <f>COMPILATORE!AA16</f>
        <v>0</v>
      </c>
      <c r="AJ20" s="89">
        <f>COMPILATORE!AB16</f>
        <v>0</v>
      </c>
      <c r="AK20" s="89">
        <f>COMPILATORE!AC16</f>
        <v>0</v>
      </c>
      <c r="AL20" s="89">
        <f>COMPILATORE!AD16</f>
        <v>0</v>
      </c>
      <c r="AM20" s="89">
        <f>COMPILATORE!AE16</f>
        <v>0</v>
      </c>
      <c r="AN20" s="89">
        <f>COMPILATORE!AF16</f>
        <v>0</v>
      </c>
      <c r="AO20" s="89">
        <f>COMPILATORE!AG16</f>
        <v>0</v>
      </c>
      <c r="AP20" s="89">
        <f>COMPILATORE!AH16</f>
        <v>0</v>
      </c>
    </row>
    <row r="21" spans="1:42" s="4" customFormat="1" ht="26.25" customHeight="1">
      <c r="A21" s="20">
        <v>14</v>
      </c>
      <c r="B21" s="64">
        <f>COMPILATORE!B17</f>
        <v>0</v>
      </c>
      <c r="C21" s="65"/>
      <c r="D21" s="66"/>
      <c r="E21" s="161" t="e">
        <f t="shared" si="0"/>
        <v>#DIV/0!</v>
      </c>
      <c r="F21" s="136">
        <f t="shared" si="1"/>
        <v>0</v>
      </c>
      <c r="G21" s="128">
        <f t="shared" si="2"/>
        <v>0</v>
      </c>
      <c r="H21" s="128">
        <f t="shared" si="6"/>
        <v>0</v>
      </c>
      <c r="I21" s="129">
        <f t="shared" si="4"/>
        <v>0</v>
      </c>
      <c r="J21" s="130">
        <f t="shared" si="5"/>
        <v>0</v>
      </c>
      <c r="K21" s="89">
        <f>COMPILATORE!C17</f>
        <v>0</v>
      </c>
      <c r="L21" s="89">
        <f>COMPILATORE!D17</f>
        <v>0</v>
      </c>
      <c r="M21" s="89">
        <f>COMPILATORE!E17</f>
        <v>0</v>
      </c>
      <c r="N21" s="89">
        <f>COMPILATORE!F17</f>
        <v>0</v>
      </c>
      <c r="O21" s="89">
        <f>COMPILATORE!G17</f>
        <v>0</v>
      </c>
      <c r="P21" s="89">
        <f>COMPILATORE!H17</f>
        <v>0</v>
      </c>
      <c r="Q21" s="89">
        <f>COMPILATORE!I17</f>
        <v>0</v>
      </c>
      <c r="R21" s="89">
        <f>COMPILATORE!J17</f>
        <v>0</v>
      </c>
      <c r="S21" s="89">
        <f>COMPILATORE!K17</f>
        <v>0</v>
      </c>
      <c r="T21" s="89">
        <f>COMPILATORE!L17</f>
        <v>0</v>
      </c>
      <c r="U21" s="89">
        <f>COMPILATORE!M17</f>
        <v>0</v>
      </c>
      <c r="V21" s="89">
        <f>COMPILATORE!N17</f>
        <v>0</v>
      </c>
      <c r="W21" s="89">
        <f>COMPILATORE!O17</f>
        <v>0</v>
      </c>
      <c r="X21" s="89">
        <f>COMPILATORE!P17</f>
        <v>0</v>
      </c>
      <c r="Y21" s="89">
        <f>COMPILATORE!Q17</f>
        <v>0</v>
      </c>
      <c r="Z21" s="89">
        <f>COMPILATORE!R17</f>
        <v>0</v>
      </c>
      <c r="AA21" s="89">
        <f>COMPILATORE!S17</f>
        <v>0</v>
      </c>
      <c r="AB21" s="89">
        <f>COMPILATORE!T17</f>
        <v>0</v>
      </c>
      <c r="AC21" s="89">
        <f>COMPILATORE!U17</f>
        <v>0</v>
      </c>
      <c r="AD21" s="89">
        <f>COMPILATORE!V17</f>
        <v>0</v>
      </c>
      <c r="AE21" s="89">
        <f>COMPILATORE!W17</f>
        <v>0</v>
      </c>
      <c r="AF21" s="89">
        <f>COMPILATORE!X17</f>
        <v>0</v>
      </c>
      <c r="AG21" s="89">
        <f>COMPILATORE!Y17</f>
        <v>0</v>
      </c>
      <c r="AH21" s="89">
        <f>COMPILATORE!Z17</f>
        <v>0</v>
      </c>
      <c r="AI21" s="89">
        <f>COMPILATORE!AA17</f>
        <v>0</v>
      </c>
      <c r="AJ21" s="89">
        <f>COMPILATORE!AB17</f>
        <v>0</v>
      </c>
      <c r="AK21" s="89">
        <f>COMPILATORE!AC17</f>
        <v>0</v>
      </c>
      <c r="AL21" s="89">
        <f>COMPILATORE!AD17</f>
        <v>0</v>
      </c>
      <c r="AM21" s="89">
        <f>COMPILATORE!AE17</f>
        <v>0</v>
      </c>
      <c r="AN21" s="89">
        <f>COMPILATORE!AF17</f>
        <v>0</v>
      </c>
      <c r="AO21" s="89">
        <f>COMPILATORE!AG17</f>
        <v>0</v>
      </c>
      <c r="AP21" s="89">
        <f>COMPILATORE!AH17</f>
        <v>0</v>
      </c>
    </row>
    <row r="22" spans="1:42" s="4" customFormat="1" ht="26.25" customHeight="1">
      <c r="A22" s="20">
        <v>15</v>
      </c>
      <c r="B22" s="64">
        <f>COMPILATORE!B18</f>
        <v>0</v>
      </c>
      <c r="C22" s="65"/>
      <c r="D22" s="66"/>
      <c r="E22" s="161" t="e">
        <f t="shared" si="0"/>
        <v>#DIV/0!</v>
      </c>
      <c r="F22" s="136">
        <f t="shared" si="1"/>
        <v>0</v>
      </c>
      <c r="G22" s="128">
        <f t="shared" si="2"/>
        <v>0</v>
      </c>
      <c r="H22" s="128">
        <f t="shared" si="6"/>
        <v>0</v>
      </c>
      <c r="I22" s="129">
        <f t="shared" si="4"/>
        <v>0</v>
      </c>
      <c r="J22" s="130">
        <f t="shared" si="5"/>
        <v>0</v>
      </c>
      <c r="K22" s="89">
        <f>COMPILATORE!C18</f>
        <v>0</v>
      </c>
      <c r="L22" s="89">
        <f>COMPILATORE!D18</f>
        <v>0</v>
      </c>
      <c r="M22" s="89">
        <f>COMPILATORE!E18</f>
        <v>0</v>
      </c>
      <c r="N22" s="89">
        <f>COMPILATORE!F18</f>
        <v>0</v>
      </c>
      <c r="O22" s="89">
        <f>COMPILATORE!G18</f>
        <v>0</v>
      </c>
      <c r="P22" s="89">
        <f>COMPILATORE!H18</f>
        <v>0</v>
      </c>
      <c r="Q22" s="89">
        <f>COMPILATORE!I18</f>
        <v>0</v>
      </c>
      <c r="R22" s="89">
        <f>COMPILATORE!J18</f>
        <v>0</v>
      </c>
      <c r="S22" s="89">
        <f>COMPILATORE!K18</f>
        <v>0</v>
      </c>
      <c r="T22" s="89">
        <f>COMPILATORE!L18</f>
        <v>0</v>
      </c>
      <c r="U22" s="89">
        <f>COMPILATORE!M18</f>
        <v>0</v>
      </c>
      <c r="V22" s="89">
        <f>COMPILATORE!N18</f>
        <v>0</v>
      </c>
      <c r="W22" s="89">
        <f>COMPILATORE!O18</f>
        <v>0</v>
      </c>
      <c r="X22" s="89">
        <f>COMPILATORE!P18</f>
        <v>0</v>
      </c>
      <c r="Y22" s="89">
        <f>COMPILATORE!Q18</f>
        <v>0</v>
      </c>
      <c r="Z22" s="89">
        <f>COMPILATORE!R18</f>
        <v>0</v>
      </c>
      <c r="AA22" s="89">
        <f>COMPILATORE!S18</f>
        <v>0</v>
      </c>
      <c r="AB22" s="89">
        <f>COMPILATORE!T18</f>
        <v>0</v>
      </c>
      <c r="AC22" s="89">
        <f>COMPILATORE!U18</f>
        <v>0</v>
      </c>
      <c r="AD22" s="89">
        <f>COMPILATORE!V18</f>
        <v>0</v>
      </c>
      <c r="AE22" s="89">
        <f>COMPILATORE!W18</f>
        <v>0</v>
      </c>
      <c r="AF22" s="89">
        <f>COMPILATORE!X18</f>
        <v>0</v>
      </c>
      <c r="AG22" s="89">
        <f>COMPILATORE!Y18</f>
        <v>0</v>
      </c>
      <c r="AH22" s="89">
        <f>COMPILATORE!Z18</f>
        <v>0</v>
      </c>
      <c r="AI22" s="89">
        <f>COMPILATORE!AA18</f>
        <v>0</v>
      </c>
      <c r="AJ22" s="89">
        <f>COMPILATORE!AB18</f>
        <v>0</v>
      </c>
      <c r="AK22" s="89">
        <f>COMPILATORE!AC18</f>
        <v>0</v>
      </c>
      <c r="AL22" s="89">
        <f>COMPILATORE!AD18</f>
        <v>0</v>
      </c>
      <c r="AM22" s="89">
        <f>COMPILATORE!AE18</f>
        <v>0</v>
      </c>
      <c r="AN22" s="89">
        <f>COMPILATORE!AF18</f>
        <v>0</v>
      </c>
      <c r="AO22" s="89">
        <f>COMPILATORE!AG18</f>
        <v>0</v>
      </c>
      <c r="AP22" s="89">
        <f>COMPILATORE!AH18</f>
        <v>0</v>
      </c>
    </row>
    <row r="23" spans="1:42" s="4" customFormat="1" ht="26.25" customHeight="1">
      <c r="A23" s="20">
        <v>16</v>
      </c>
      <c r="B23" s="64">
        <f>COMPILATORE!B19</f>
        <v>0</v>
      </c>
      <c r="C23" s="65"/>
      <c r="D23" s="66"/>
      <c r="E23" s="161" t="e">
        <f t="shared" si="0"/>
        <v>#DIV/0!</v>
      </c>
      <c r="F23" s="136">
        <f t="shared" si="1"/>
        <v>0</v>
      </c>
      <c r="G23" s="128">
        <f t="shared" si="2"/>
        <v>0</v>
      </c>
      <c r="H23" s="128">
        <f t="shared" si="6"/>
        <v>0</v>
      </c>
      <c r="I23" s="129">
        <f t="shared" si="4"/>
        <v>0</v>
      </c>
      <c r="J23" s="130">
        <f t="shared" si="5"/>
        <v>0</v>
      </c>
      <c r="K23" s="89">
        <f>COMPILATORE!C19</f>
        <v>0</v>
      </c>
      <c r="L23" s="89">
        <f>COMPILATORE!D19</f>
        <v>0</v>
      </c>
      <c r="M23" s="89">
        <f>COMPILATORE!E19</f>
        <v>0</v>
      </c>
      <c r="N23" s="89">
        <f>COMPILATORE!F19</f>
        <v>0</v>
      </c>
      <c r="O23" s="89">
        <f>COMPILATORE!G19</f>
        <v>0</v>
      </c>
      <c r="P23" s="89">
        <f>COMPILATORE!H19</f>
        <v>0</v>
      </c>
      <c r="Q23" s="89">
        <f>COMPILATORE!I19</f>
        <v>0</v>
      </c>
      <c r="R23" s="89">
        <f>COMPILATORE!J19</f>
        <v>0</v>
      </c>
      <c r="S23" s="89">
        <f>COMPILATORE!K19</f>
        <v>0</v>
      </c>
      <c r="T23" s="89">
        <f>COMPILATORE!L19</f>
        <v>0</v>
      </c>
      <c r="U23" s="89">
        <f>COMPILATORE!M19</f>
        <v>0</v>
      </c>
      <c r="V23" s="89">
        <f>COMPILATORE!N19</f>
        <v>0</v>
      </c>
      <c r="W23" s="89">
        <f>COMPILATORE!O19</f>
        <v>0</v>
      </c>
      <c r="X23" s="89">
        <f>COMPILATORE!P19</f>
        <v>0</v>
      </c>
      <c r="Y23" s="89">
        <f>COMPILATORE!Q19</f>
        <v>0</v>
      </c>
      <c r="Z23" s="89">
        <f>COMPILATORE!R19</f>
        <v>0</v>
      </c>
      <c r="AA23" s="89">
        <f>COMPILATORE!S19</f>
        <v>0</v>
      </c>
      <c r="AB23" s="89">
        <f>COMPILATORE!T19</f>
        <v>0</v>
      </c>
      <c r="AC23" s="89">
        <f>COMPILATORE!U19</f>
        <v>0</v>
      </c>
      <c r="AD23" s="89">
        <f>COMPILATORE!V19</f>
        <v>0</v>
      </c>
      <c r="AE23" s="89">
        <f>COMPILATORE!W19</f>
        <v>0</v>
      </c>
      <c r="AF23" s="89">
        <f>COMPILATORE!X19</f>
        <v>0</v>
      </c>
      <c r="AG23" s="89">
        <f>COMPILATORE!Y19</f>
        <v>0</v>
      </c>
      <c r="AH23" s="89">
        <f>COMPILATORE!Z19</f>
        <v>0</v>
      </c>
      <c r="AI23" s="89">
        <f>COMPILATORE!AA19</f>
        <v>0</v>
      </c>
      <c r="AJ23" s="89">
        <f>COMPILATORE!AB19</f>
        <v>0</v>
      </c>
      <c r="AK23" s="89">
        <f>COMPILATORE!AC19</f>
        <v>0</v>
      </c>
      <c r="AL23" s="89">
        <f>COMPILATORE!AD19</f>
        <v>0</v>
      </c>
      <c r="AM23" s="89">
        <f>COMPILATORE!AE19</f>
        <v>0</v>
      </c>
      <c r="AN23" s="89">
        <f>COMPILATORE!AF19</f>
        <v>0</v>
      </c>
      <c r="AO23" s="89">
        <f>COMPILATORE!AG19</f>
        <v>0</v>
      </c>
      <c r="AP23" s="89">
        <f>COMPILATORE!AH19</f>
        <v>0</v>
      </c>
    </row>
    <row r="24" spans="1:42" s="4" customFormat="1" ht="26.25" customHeight="1">
      <c r="A24" s="20">
        <v>17</v>
      </c>
      <c r="B24" s="64">
        <f>COMPILATORE!B20</f>
        <v>0</v>
      </c>
      <c r="C24" s="65" t="s">
        <v>60</v>
      </c>
      <c r="D24" s="66"/>
      <c r="E24" s="161" t="e">
        <f>I24/J24</f>
        <v>#DIV/0!</v>
      </c>
      <c r="F24" s="136">
        <f t="shared" si="1"/>
        <v>0</v>
      </c>
      <c r="G24" s="128">
        <f t="shared" si="2"/>
        <v>0</v>
      </c>
      <c r="H24" s="128">
        <f t="shared" si="6"/>
        <v>0</v>
      </c>
      <c r="I24" s="129">
        <f t="shared" si="4"/>
        <v>0</v>
      </c>
      <c r="J24" s="130">
        <f t="shared" si="5"/>
        <v>0</v>
      </c>
      <c r="K24" s="89">
        <f>COMPILATORE!C20</f>
        <v>0</v>
      </c>
      <c r="L24" s="89">
        <f>COMPILATORE!D20</f>
        <v>0</v>
      </c>
      <c r="M24" s="89">
        <f>COMPILATORE!E20</f>
        <v>0</v>
      </c>
      <c r="N24" s="89">
        <f>COMPILATORE!F20</f>
        <v>0</v>
      </c>
      <c r="O24" s="89">
        <f>COMPILATORE!G20</f>
        <v>0</v>
      </c>
      <c r="P24" s="89">
        <f>COMPILATORE!H20</f>
        <v>0</v>
      </c>
      <c r="Q24" s="89">
        <f>COMPILATORE!I20</f>
        <v>0</v>
      </c>
      <c r="R24" s="89">
        <f>COMPILATORE!J20</f>
        <v>0</v>
      </c>
      <c r="S24" s="89">
        <f>COMPILATORE!K20</f>
        <v>0</v>
      </c>
      <c r="T24" s="89">
        <f>COMPILATORE!L20</f>
        <v>0</v>
      </c>
      <c r="U24" s="89">
        <f>COMPILATORE!M20</f>
        <v>0</v>
      </c>
      <c r="V24" s="89">
        <f>COMPILATORE!N20</f>
        <v>0</v>
      </c>
      <c r="W24" s="89">
        <f>COMPILATORE!O20</f>
        <v>0</v>
      </c>
      <c r="X24" s="89">
        <f>COMPILATORE!P20</f>
        <v>0</v>
      </c>
      <c r="Y24" s="89">
        <f>COMPILATORE!Q20</f>
        <v>0</v>
      </c>
      <c r="Z24" s="89">
        <f>COMPILATORE!R20</f>
        <v>0</v>
      </c>
      <c r="AA24" s="89">
        <f>COMPILATORE!S20</f>
        <v>0</v>
      </c>
      <c r="AB24" s="89">
        <f>COMPILATORE!T20</f>
        <v>0</v>
      </c>
      <c r="AC24" s="89">
        <f>COMPILATORE!U20</f>
        <v>0</v>
      </c>
      <c r="AD24" s="89">
        <f>COMPILATORE!V20</f>
        <v>0</v>
      </c>
      <c r="AE24" s="89">
        <f>COMPILATORE!W20</f>
        <v>0</v>
      </c>
      <c r="AF24" s="89">
        <f>COMPILATORE!X20</f>
        <v>0</v>
      </c>
      <c r="AG24" s="89">
        <f>COMPILATORE!Y20</f>
        <v>0</v>
      </c>
      <c r="AH24" s="89">
        <f>COMPILATORE!Z20</f>
        <v>0</v>
      </c>
      <c r="AI24" s="89">
        <f>COMPILATORE!AA20</f>
        <v>0</v>
      </c>
      <c r="AJ24" s="89">
        <f>COMPILATORE!AB20</f>
        <v>0</v>
      </c>
      <c r="AK24" s="89">
        <f>COMPILATORE!AC20</f>
        <v>0</v>
      </c>
      <c r="AL24" s="89">
        <f>COMPILATORE!AD20</f>
        <v>0</v>
      </c>
      <c r="AM24" s="89">
        <f>COMPILATORE!AE20</f>
        <v>0</v>
      </c>
      <c r="AN24" s="89">
        <f>COMPILATORE!AF20</f>
        <v>0</v>
      </c>
      <c r="AO24" s="89">
        <f>COMPILATORE!AG20</f>
        <v>0</v>
      </c>
      <c r="AP24" s="89">
        <f>COMPILATORE!AH20</f>
        <v>0</v>
      </c>
    </row>
    <row r="25" spans="1:42" s="4" customFormat="1" ht="26.25" customHeight="1">
      <c r="A25" s="20">
        <v>18</v>
      </c>
      <c r="B25" s="64" t="str">
        <f>COMPILATORE!B21</f>
        <v>Iozzia Massimiliano</v>
      </c>
      <c r="C25" s="65" t="s">
        <v>60</v>
      </c>
      <c r="D25" s="66"/>
      <c r="E25" s="161">
        <f t="shared" si="0"/>
        <v>16.5825</v>
      </c>
      <c r="F25" s="136">
        <f t="shared" si="1"/>
        <v>8</v>
      </c>
      <c r="G25" s="128">
        <f t="shared" si="2"/>
        <v>0</v>
      </c>
      <c r="H25" s="128">
        <f t="shared" si="6"/>
        <v>8</v>
      </c>
      <c r="I25" s="129">
        <f t="shared" si="4"/>
        <v>265.32</v>
      </c>
      <c r="J25" s="130">
        <f t="shared" si="5"/>
        <v>16</v>
      </c>
      <c r="K25" s="123">
        <v>0</v>
      </c>
      <c r="L25" s="123">
        <v>0</v>
      </c>
      <c r="M25" s="89">
        <f>COMPILATORE!E21</f>
        <v>35</v>
      </c>
      <c r="N25" s="89">
        <f>COMPILATORE!F21</f>
        <v>2</v>
      </c>
      <c r="O25" s="89">
        <f>COMPILATORE!G21</f>
        <v>28.66</v>
      </c>
      <c r="P25" s="89">
        <f>COMPILATORE!H21</f>
        <v>2</v>
      </c>
      <c r="Q25" s="89">
        <f>COMPILATORE!I21</f>
        <v>32</v>
      </c>
      <c r="R25" s="89">
        <f>COMPILATORE!J21</f>
        <v>2</v>
      </c>
      <c r="S25" s="89">
        <f>COMPILATORE!K21</f>
        <v>31</v>
      </c>
      <c r="T25" s="89">
        <f>COMPILATORE!L21</f>
        <v>2</v>
      </c>
      <c r="U25" s="89">
        <f>COMPILATORE!M21</f>
        <v>33.33</v>
      </c>
      <c r="V25" s="89">
        <f>COMPILATORE!N21</f>
        <v>2</v>
      </c>
      <c r="W25" s="89">
        <f>COMPILATORE!O21</f>
        <v>39</v>
      </c>
      <c r="X25" s="89">
        <f>COMPILATORE!P21</f>
        <v>2</v>
      </c>
      <c r="Y25" s="89">
        <f>COMPILATORE!Q21</f>
        <v>0</v>
      </c>
      <c r="Z25" s="89">
        <f>COMPILATORE!R21</f>
        <v>0</v>
      </c>
      <c r="AA25" s="89">
        <f>COMPILATORE!S21</f>
        <v>37.33</v>
      </c>
      <c r="AB25" s="89">
        <f>COMPILATORE!T21</f>
        <v>2</v>
      </c>
      <c r="AC25" s="89">
        <f>COMPILATORE!U21</f>
        <v>29</v>
      </c>
      <c r="AD25" s="89">
        <f>COMPILATORE!V21</f>
        <v>2</v>
      </c>
      <c r="AE25" s="89">
        <f>COMPILATORE!W21</f>
        <v>0</v>
      </c>
      <c r="AF25" s="89">
        <f>COMPILATORE!X21</f>
        <v>0</v>
      </c>
      <c r="AG25" s="89">
        <f>COMPILATORE!Y21</f>
        <v>0</v>
      </c>
      <c r="AH25" s="89">
        <f>COMPILATORE!Z21</f>
        <v>0</v>
      </c>
      <c r="AI25" s="89">
        <f>COMPILATORE!AA21</f>
        <v>0</v>
      </c>
      <c r="AJ25" s="89">
        <f>COMPILATORE!AB21</f>
        <v>0</v>
      </c>
      <c r="AK25" s="89">
        <f>COMPILATORE!AC21</f>
        <v>0</v>
      </c>
      <c r="AL25" s="89">
        <f>COMPILATORE!AD21</f>
        <v>0</v>
      </c>
      <c r="AM25" s="89">
        <f>COMPILATORE!AE21</f>
        <v>0</v>
      </c>
      <c r="AN25" s="89">
        <f>COMPILATORE!AF21</f>
        <v>0</v>
      </c>
      <c r="AO25" s="89">
        <f>COMPILATORE!AG21</f>
        <v>0</v>
      </c>
      <c r="AP25" s="89">
        <f>COMPILATORE!AH21</f>
        <v>0</v>
      </c>
    </row>
    <row r="26" spans="1:42" s="4" customFormat="1" ht="26.25" customHeight="1">
      <c r="A26" s="20">
        <v>19</v>
      </c>
      <c r="B26" s="64" t="str">
        <f>COMPILATORE!B22</f>
        <v>Liberati Luciano</v>
      </c>
      <c r="C26" s="65" t="s">
        <v>24</v>
      </c>
      <c r="D26" s="66"/>
      <c r="E26" s="161">
        <f t="shared" si="0"/>
        <v>19.374375000000001</v>
      </c>
      <c r="F26" s="136">
        <f t="shared" si="1"/>
        <v>8</v>
      </c>
      <c r="G26" s="128">
        <f t="shared" si="2"/>
        <v>0</v>
      </c>
      <c r="H26" s="128">
        <f t="shared" si="6"/>
        <v>8</v>
      </c>
      <c r="I26" s="129">
        <f t="shared" si="4"/>
        <v>309.99</v>
      </c>
      <c r="J26" s="130">
        <f t="shared" si="5"/>
        <v>16</v>
      </c>
      <c r="K26" s="89">
        <f>COMPILATORE!C22</f>
        <v>0</v>
      </c>
      <c r="L26" s="89">
        <f>COMPILATORE!D22</f>
        <v>0</v>
      </c>
      <c r="M26" s="89">
        <f>COMPILATORE!E22</f>
        <v>35</v>
      </c>
      <c r="N26" s="89">
        <f>COMPILATORE!F22</f>
        <v>2</v>
      </c>
      <c r="O26" s="89">
        <f>COMPILATORE!G22</f>
        <v>37.33</v>
      </c>
      <c r="P26" s="89">
        <f>COMPILATORE!H22</f>
        <v>2</v>
      </c>
      <c r="Q26" s="89">
        <f>COMPILATORE!I22</f>
        <v>42</v>
      </c>
      <c r="R26" s="89">
        <f>COMPILATORE!J22</f>
        <v>2</v>
      </c>
      <c r="S26" s="89">
        <f>COMPILATORE!K22</f>
        <v>43</v>
      </c>
      <c r="T26" s="89">
        <f>COMPILATORE!L22</f>
        <v>2</v>
      </c>
      <c r="U26" s="89">
        <f>COMPILATORE!M22</f>
        <v>36</v>
      </c>
      <c r="V26" s="89">
        <f>COMPILATORE!N22</f>
        <v>2</v>
      </c>
      <c r="W26" s="89">
        <f>COMPILATORE!O22</f>
        <v>42</v>
      </c>
      <c r="X26" s="89">
        <f>COMPILATORE!P22</f>
        <v>2</v>
      </c>
      <c r="Y26" s="89">
        <f>COMPILATORE!Q22</f>
        <v>36</v>
      </c>
      <c r="Z26" s="89">
        <f>COMPILATORE!R22</f>
        <v>2</v>
      </c>
      <c r="AA26" s="89">
        <f>COMPILATORE!S22</f>
        <v>38.659999999999997</v>
      </c>
      <c r="AB26" s="89">
        <f>COMPILATORE!T22</f>
        <v>2</v>
      </c>
      <c r="AC26" s="123">
        <v>0</v>
      </c>
      <c r="AD26" s="123">
        <v>0</v>
      </c>
      <c r="AE26" s="89">
        <f>COMPILATORE!W22</f>
        <v>0</v>
      </c>
      <c r="AF26" s="89">
        <f>COMPILATORE!X22</f>
        <v>0</v>
      </c>
      <c r="AG26" s="89">
        <f>COMPILATORE!Y22</f>
        <v>0</v>
      </c>
      <c r="AH26" s="89">
        <f>COMPILATORE!Z22</f>
        <v>0</v>
      </c>
      <c r="AI26" s="89">
        <f>COMPILATORE!AA22</f>
        <v>0</v>
      </c>
      <c r="AJ26" s="89">
        <f>COMPILATORE!AB22</f>
        <v>0</v>
      </c>
      <c r="AK26" s="89">
        <f>COMPILATORE!AC22</f>
        <v>0</v>
      </c>
      <c r="AL26" s="89">
        <f>COMPILATORE!AD22</f>
        <v>0</v>
      </c>
      <c r="AM26" s="89">
        <f>COMPILATORE!AE22</f>
        <v>0</v>
      </c>
      <c r="AN26" s="89">
        <f>COMPILATORE!AF22</f>
        <v>0</v>
      </c>
      <c r="AO26" s="89">
        <f>COMPILATORE!AG22</f>
        <v>0</v>
      </c>
      <c r="AP26" s="89">
        <f>COMPILATORE!AH22</f>
        <v>0</v>
      </c>
    </row>
    <row r="27" spans="1:42" s="4" customFormat="1" ht="26.25" customHeight="1">
      <c r="A27" s="20">
        <v>20</v>
      </c>
      <c r="B27" s="64" t="str">
        <f>COMPILATORE!B23</f>
        <v>Lizzio Giovanni</v>
      </c>
      <c r="C27" s="65" t="s">
        <v>60</v>
      </c>
      <c r="D27" s="66"/>
      <c r="E27" s="161">
        <f t="shared" si="0"/>
        <v>15.728749999999998</v>
      </c>
      <c r="F27" s="136">
        <f t="shared" si="1"/>
        <v>8</v>
      </c>
      <c r="G27" s="128">
        <f t="shared" si="2"/>
        <v>0</v>
      </c>
      <c r="H27" s="128">
        <f t="shared" si="6"/>
        <v>8</v>
      </c>
      <c r="I27" s="129">
        <f t="shared" si="4"/>
        <v>251.65999999999997</v>
      </c>
      <c r="J27" s="130">
        <f t="shared" si="5"/>
        <v>16</v>
      </c>
      <c r="K27" s="89">
        <f>COMPILATORE!C23</f>
        <v>25</v>
      </c>
      <c r="L27" s="89">
        <f>COMPILATORE!D23</f>
        <v>2</v>
      </c>
      <c r="M27" s="89">
        <f>COMPILATORE!E23</f>
        <v>25</v>
      </c>
      <c r="N27" s="89">
        <f>COMPILATORE!F23</f>
        <v>2</v>
      </c>
      <c r="O27" s="89">
        <f>COMPILATORE!G23</f>
        <v>29.33</v>
      </c>
      <c r="P27" s="89">
        <f>COMPILATORE!H23</f>
        <v>2</v>
      </c>
      <c r="Q27" s="89">
        <f>COMPILATORE!I23</f>
        <v>37</v>
      </c>
      <c r="R27" s="89">
        <f>COMPILATORE!J23</f>
        <v>2</v>
      </c>
      <c r="S27" s="89">
        <f>COMPILATORE!K23</f>
        <v>33</v>
      </c>
      <c r="T27" s="89">
        <f>COMPILATORE!L23</f>
        <v>2</v>
      </c>
      <c r="U27" s="89">
        <f>COMPILATORE!M23</f>
        <v>0</v>
      </c>
      <c r="V27" s="89">
        <f>COMPILATORE!N23</f>
        <v>0</v>
      </c>
      <c r="W27" s="89">
        <f>COMPILATORE!O23</f>
        <v>0</v>
      </c>
      <c r="X27" s="89">
        <f>COMPILATORE!P23</f>
        <v>0</v>
      </c>
      <c r="Y27" s="89">
        <f>COMPILATORE!Q23</f>
        <v>37</v>
      </c>
      <c r="Z27" s="89">
        <f>COMPILATORE!R23</f>
        <v>2</v>
      </c>
      <c r="AA27" s="89">
        <f>COMPILATORE!S23</f>
        <v>33.33</v>
      </c>
      <c r="AB27" s="89">
        <f>COMPILATORE!T23</f>
        <v>2</v>
      </c>
      <c r="AC27" s="89">
        <f>COMPILATORE!U23</f>
        <v>32</v>
      </c>
      <c r="AD27" s="89">
        <f>COMPILATORE!V23</f>
        <v>2</v>
      </c>
      <c r="AE27" s="89">
        <f>COMPILATORE!W23</f>
        <v>0</v>
      </c>
      <c r="AF27" s="89">
        <f>COMPILATORE!X23</f>
        <v>0</v>
      </c>
      <c r="AG27" s="89">
        <f>COMPILATORE!Y23</f>
        <v>0</v>
      </c>
      <c r="AH27" s="89">
        <f>COMPILATORE!Z23</f>
        <v>0</v>
      </c>
      <c r="AI27" s="89">
        <f>COMPILATORE!AA23</f>
        <v>0</v>
      </c>
      <c r="AJ27" s="89">
        <f>COMPILATORE!AB23</f>
        <v>0</v>
      </c>
      <c r="AK27" s="89">
        <f>COMPILATORE!AC23</f>
        <v>0</v>
      </c>
      <c r="AL27" s="89">
        <f>COMPILATORE!AD23</f>
        <v>0</v>
      </c>
      <c r="AM27" s="89">
        <f>COMPILATORE!AE23</f>
        <v>0</v>
      </c>
      <c r="AN27" s="89">
        <f>COMPILATORE!AF23</f>
        <v>0</v>
      </c>
      <c r="AO27" s="89">
        <f>COMPILATORE!AG23</f>
        <v>0</v>
      </c>
      <c r="AP27" s="89">
        <f>COMPILATORE!AH23</f>
        <v>0</v>
      </c>
    </row>
    <row r="28" spans="1:42" s="4" customFormat="1" ht="26.25" customHeight="1">
      <c r="A28" s="20">
        <v>21</v>
      </c>
      <c r="B28" s="64">
        <f>COMPILATORE!B24</f>
        <v>0</v>
      </c>
      <c r="C28" s="65"/>
      <c r="D28" s="66"/>
      <c r="E28" s="161" t="e">
        <f t="shared" si="0"/>
        <v>#DIV/0!</v>
      </c>
      <c r="F28" s="136">
        <f t="shared" si="1"/>
        <v>0</v>
      </c>
      <c r="G28" s="128">
        <f t="shared" si="2"/>
        <v>0</v>
      </c>
      <c r="H28" s="128">
        <f t="shared" si="6"/>
        <v>0</v>
      </c>
      <c r="I28" s="129">
        <f t="shared" si="4"/>
        <v>0</v>
      </c>
      <c r="J28" s="130">
        <f t="shared" si="5"/>
        <v>0</v>
      </c>
      <c r="K28" s="89">
        <f>COMPILATORE!C24</f>
        <v>0</v>
      </c>
      <c r="L28" s="89">
        <f>COMPILATORE!D24</f>
        <v>0</v>
      </c>
      <c r="M28" s="89">
        <f>COMPILATORE!E24</f>
        <v>0</v>
      </c>
      <c r="N28" s="89">
        <f>COMPILATORE!F24</f>
        <v>0</v>
      </c>
      <c r="O28" s="89">
        <f>COMPILATORE!G24</f>
        <v>0</v>
      </c>
      <c r="P28" s="89">
        <f>COMPILATORE!H24</f>
        <v>0</v>
      </c>
      <c r="Q28" s="89">
        <f>COMPILATORE!I24</f>
        <v>0</v>
      </c>
      <c r="R28" s="89">
        <f>COMPILATORE!J24</f>
        <v>0</v>
      </c>
      <c r="S28" s="89">
        <f>COMPILATORE!K24</f>
        <v>0</v>
      </c>
      <c r="T28" s="89">
        <f>COMPILATORE!L24</f>
        <v>0</v>
      </c>
      <c r="U28" s="89">
        <f>COMPILATORE!M24</f>
        <v>0</v>
      </c>
      <c r="V28" s="89">
        <f>COMPILATORE!N24</f>
        <v>0</v>
      </c>
      <c r="W28" s="89">
        <f>COMPILATORE!O24</f>
        <v>0</v>
      </c>
      <c r="X28" s="89">
        <f>COMPILATORE!P24</f>
        <v>0</v>
      </c>
      <c r="Y28" s="89">
        <f>COMPILATORE!Q24</f>
        <v>0</v>
      </c>
      <c r="Z28" s="89">
        <f>COMPILATORE!R24</f>
        <v>0</v>
      </c>
      <c r="AA28" s="89">
        <f>COMPILATORE!S24</f>
        <v>0</v>
      </c>
      <c r="AB28" s="89">
        <f>COMPILATORE!T24</f>
        <v>0</v>
      </c>
      <c r="AC28" s="89">
        <f>COMPILATORE!U24</f>
        <v>0</v>
      </c>
      <c r="AD28" s="89">
        <f>COMPILATORE!V24</f>
        <v>0</v>
      </c>
      <c r="AE28" s="89">
        <f>COMPILATORE!W24</f>
        <v>0</v>
      </c>
      <c r="AF28" s="89">
        <f>COMPILATORE!X24</f>
        <v>0</v>
      </c>
      <c r="AG28" s="89">
        <f>COMPILATORE!Y24</f>
        <v>0</v>
      </c>
      <c r="AH28" s="89">
        <f>COMPILATORE!Z24</f>
        <v>0</v>
      </c>
      <c r="AI28" s="89">
        <f>COMPILATORE!AA24</f>
        <v>0</v>
      </c>
      <c r="AJ28" s="89">
        <f>COMPILATORE!AB24</f>
        <v>0</v>
      </c>
      <c r="AK28" s="89">
        <f>COMPILATORE!AC24</f>
        <v>0</v>
      </c>
      <c r="AL28" s="89">
        <f>COMPILATORE!AD24</f>
        <v>0</v>
      </c>
      <c r="AM28" s="89">
        <f>COMPILATORE!AE24</f>
        <v>0</v>
      </c>
      <c r="AN28" s="89">
        <f>COMPILATORE!AF24</f>
        <v>0</v>
      </c>
      <c r="AO28" s="89">
        <f>COMPILATORE!AG24</f>
        <v>0</v>
      </c>
      <c r="AP28" s="89">
        <f>COMPILATORE!AH24</f>
        <v>0</v>
      </c>
    </row>
    <row r="29" spans="1:42" s="4" customFormat="1" ht="26.25" customHeight="1">
      <c r="A29" s="20">
        <v>22</v>
      </c>
      <c r="B29" s="64" t="str">
        <f>COMPILATORE!B25</f>
        <v>Luzzi Luca</v>
      </c>
      <c r="C29" s="65" t="s">
        <v>62</v>
      </c>
      <c r="D29" s="66"/>
      <c r="E29" s="161">
        <f>I29/J29</f>
        <v>6.0492592592592587</v>
      </c>
      <c r="F29" s="136">
        <f t="shared" si="1"/>
        <v>6</v>
      </c>
      <c r="G29" s="128">
        <f t="shared" si="2"/>
        <v>0</v>
      </c>
      <c r="H29" s="128">
        <f t="shared" si="6"/>
        <v>6</v>
      </c>
      <c r="I29" s="129">
        <f t="shared" si="4"/>
        <v>163.32999999999998</v>
      </c>
      <c r="J29" s="130">
        <f t="shared" si="5"/>
        <v>27</v>
      </c>
      <c r="K29" s="89">
        <f>COMPILATORE!C25</f>
        <v>27</v>
      </c>
      <c r="L29" s="89">
        <f>COMPILATORE!D25</f>
        <v>2</v>
      </c>
      <c r="M29" s="89">
        <f>COMPILATORE!E25</f>
        <v>0</v>
      </c>
      <c r="N29" s="89">
        <f>COMPILATORE!F25</f>
        <v>0</v>
      </c>
      <c r="O29" s="89">
        <f>COMPILATORE!G25</f>
        <v>33.33</v>
      </c>
      <c r="P29" s="89">
        <f>COMPILATORE!H25</f>
        <v>2</v>
      </c>
      <c r="Q29" s="89">
        <f>COMPILATORE!I25</f>
        <v>14</v>
      </c>
      <c r="R29" s="89">
        <f>COMPILATORE!J25</f>
        <v>17</v>
      </c>
      <c r="S29" s="89">
        <f>COMPILATORE!K25</f>
        <v>28</v>
      </c>
      <c r="T29" s="89">
        <f>COMPILATORE!L25</f>
        <v>2</v>
      </c>
      <c r="U29" s="89">
        <f>COMPILATORE!M25</f>
        <v>30</v>
      </c>
      <c r="V29" s="89">
        <f>COMPILATORE!N25</f>
        <v>2</v>
      </c>
      <c r="W29" s="89">
        <f>COMPILATORE!O25</f>
        <v>31</v>
      </c>
      <c r="X29" s="89">
        <f>COMPILATORE!P25</f>
        <v>2</v>
      </c>
      <c r="Y29" s="89">
        <f>COMPILATORE!Q25</f>
        <v>0</v>
      </c>
      <c r="Z29" s="89">
        <f>COMPILATORE!R25</f>
        <v>0</v>
      </c>
      <c r="AA29" s="89">
        <f>COMPILATORE!S25</f>
        <v>0</v>
      </c>
      <c r="AB29" s="89">
        <f>COMPILATORE!T25</f>
        <v>0</v>
      </c>
      <c r="AC29" s="89">
        <f>COMPILATORE!U25</f>
        <v>0</v>
      </c>
      <c r="AD29" s="89">
        <f>COMPILATORE!V25</f>
        <v>0</v>
      </c>
      <c r="AE29" s="89">
        <f>COMPILATORE!W25</f>
        <v>0</v>
      </c>
      <c r="AF29" s="89">
        <f>COMPILATORE!X25</f>
        <v>0</v>
      </c>
      <c r="AG29" s="89">
        <f>COMPILATORE!Y25</f>
        <v>0</v>
      </c>
      <c r="AH29" s="89">
        <f>COMPILATORE!Z25</f>
        <v>0</v>
      </c>
      <c r="AI29" s="89">
        <f>COMPILATORE!AA25</f>
        <v>0</v>
      </c>
      <c r="AJ29" s="89">
        <f>COMPILATORE!AB25</f>
        <v>0</v>
      </c>
      <c r="AK29" s="89">
        <f>COMPILATORE!AC25</f>
        <v>0</v>
      </c>
      <c r="AL29" s="89">
        <f>COMPILATORE!AD25</f>
        <v>0</v>
      </c>
      <c r="AM29" s="89">
        <f>COMPILATORE!AE25</f>
        <v>0</v>
      </c>
      <c r="AN29" s="89">
        <f>COMPILATORE!AF25</f>
        <v>0</v>
      </c>
      <c r="AO29" s="89">
        <f>COMPILATORE!AG25</f>
        <v>0</v>
      </c>
      <c r="AP29" s="89">
        <f>COMPILATORE!AH25</f>
        <v>0</v>
      </c>
    </row>
    <row r="30" spans="1:42" s="4" customFormat="1" ht="26.25" customHeight="1">
      <c r="A30" s="20">
        <v>23</v>
      </c>
      <c r="B30" s="64">
        <f>COMPILATORE!B26</f>
        <v>0</v>
      </c>
      <c r="C30" s="65"/>
      <c r="D30" s="66"/>
      <c r="E30" s="161" t="e">
        <f t="shared" si="0"/>
        <v>#DIV/0!</v>
      </c>
      <c r="F30" s="136">
        <f t="shared" si="1"/>
        <v>0</v>
      </c>
      <c r="G30" s="128">
        <f t="shared" si="2"/>
        <v>0</v>
      </c>
      <c r="H30" s="128">
        <f t="shared" si="6"/>
        <v>0</v>
      </c>
      <c r="I30" s="129">
        <f t="shared" si="4"/>
        <v>0</v>
      </c>
      <c r="J30" s="130">
        <f t="shared" si="5"/>
        <v>0</v>
      </c>
      <c r="K30" s="89">
        <f>COMPILATORE!C26</f>
        <v>0</v>
      </c>
      <c r="L30" s="89">
        <f>COMPILATORE!D26</f>
        <v>0</v>
      </c>
      <c r="M30" s="89">
        <f>COMPILATORE!E26</f>
        <v>0</v>
      </c>
      <c r="N30" s="89">
        <f>COMPILATORE!F26</f>
        <v>0</v>
      </c>
      <c r="O30" s="89">
        <f>COMPILATORE!G26</f>
        <v>0</v>
      </c>
      <c r="P30" s="89">
        <f>COMPILATORE!H26</f>
        <v>0</v>
      </c>
      <c r="Q30" s="89">
        <f>COMPILATORE!I26</f>
        <v>0</v>
      </c>
      <c r="R30" s="89">
        <f>COMPILATORE!J26</f>
        <v>0</v>
      </c>
      <c r="S30" s="89">
        <f>COMPILATORE!K26</f>
        <v>0</v>
      </c>
      <c r="T30" s="89">
        <f>COMPILATORE!L26</f>
        <v>0</v>
      </c>
      <c r="U30" s="89">
        <f>COMPILATORE!M26</f>
        <v>0</v>
      </c>
      <c r="V30" s="89">
        <f>COMPILATORE!N26</f>
        <v>0</v>
      </c>
      <c r="W30" s="89">
        <f>COMPILATORE!O26</f>
        <v>0</v>
      </c>
      <c r="X30" s="89">
        <f>COMPILATORE!P26</f>
        <v>0</v>
      </c>
      <c r="Y30" s="89">
        <f>COMPILATORE!Q26</f>
        <v>0</v>
      </c>
      <c r="Z30" s="89">
        <f>COMPILATORE!R26</f>
        <v>0</v>
      </c>
      <c r="AA30" s="89">
        <f>COMPILATORE!S26</f>
        <v>0</v>
      </c>
      <c r="AB30" s="89">
        <f>COMPILATORE!T26</f>
        <v>0</v>
      </c>
      <c r="AC30" s="89">
        <f>COMPILATORE!U26</f>
        <v>0</v>
      </c>
      <c r="AD30" s="89">
        <f>COMPILATORE!V26</f>
        <v>0</v>
      </c>
      <c r="AE30" s="89">
        <f>COMPILATORE!W26</f>
        <v>0</v>
      </c>
      <c r="AF30" s="89">
        <f>COMPILATORE!X26</f>
        <v>0</v>
      </c>
      <c r="AG30" s="89">
        <f>COMPILATORE!Y26</f>
        <v>0</v>
      </c>
      <c r="AH30" s="89">
        <f>COMPILATORE!Z26</f>
        <v>0</v>
      </c>
      <c r="AI30" s="89">
        <f>COMPILATORE!AA26</f>
        <v>0</v>
      </c>
      <c r="AJ30" s="89">
        <f>COMPILATORE!AB26</f>
        <v>0</v>
      </c>
      <c r="AK30" s="89">
        <f>COMPILATORE!AC26</f>
        <v>0</v>
      </c>
      <c r="AL30" s="89">
        <f>COMPILATORE!AD26</f>
        <v>0</v>
      </c>
      <c r="AM30" s="89">
        <f>COMPILATORE!AE26</f>
        <v>0</v>
      </c>
      <c r="AN30" s="89">
        <f>COMPILATORE!AF26</f>
        <v>0</v>
      </c>
      <c r="AO30" s="89">
        <f>COMPILATORE!AG26</f>
        <v>0</v>
      </c>
      <c r="AP30" s="89">
        <f>COMPILATORE!AH26</f>
        <v>0</v>
      </c>
    </row>
    <row r="31" spans="1:42" s="4" customFormat="1" ht="26.25" customHeight="1">
      <c r="A31" s="20">
        <v>24</v>
      </c>
      <c r="B31" s="64" t="str">
        <f>COMPILATORE!B27</f>
        <v>Mancini Roberto</v>
      </c>
      <c r="C31" s="65" t="s">
        <v>64</v>
      </c>
      <c r="D31" s="66"/>
      <c r="E31" s="161">
        <f t="shared" si="0"/>
        <v>18.916249999999998</v>
      </c>
      <c r="F31" s="136">
        <f t="shared" si="1"/>
        <v>8</v>
      </c>
      <c r="G31" s="128">
        <f t="shared" si="2"/>
        <v>2</v>
      </c>
      <c r="H31" s="128">
        <f t="shared" si="6"/>
        <v>6</v>
      </c>
      <c r="I31" s="129">
        <f t="shared" si="4"/>
        <v>302.65999999999997</v>
      </c>
      <c r="J31" s="130">
        <f t="shared" si="5"/>
        <v>16</v>
      </c>
      <c r="K31" s="89">
        <f>COMPILATORE!C27</f>
        <v>0</v>
      </c>
      <c r="L31" s="89">
        <f>COMPILATORE!D27</f>
        <v>0</v>
      </c>
      <c r="M31" s="89">
        <f>COMPILATORE!E27</f>
        <v>32</v>
      </c>
      <c r="N31" s="89">
        <f>COMPILATORE!F27</f>
        <v>2</v>
      </c>
      <c r="O31" s="89">
        <f>COMPILATORE!G27</f>
        <v>32.659999999999997</v>
      </c>
      <c r="P31" s="89">
        <f>COMPILATORE!H27</f>
        <v>2</v>
      </c>
      <c r="Q31" s="89">
        <f>COMPILATORE!I27</f>
        <v>40</v>
      </c>
      <c r="R31" s="89">
        <f>COMPILATORE!J27</f>
        <v>2</v>
      </c>
      <c r="S31" s="89">
        <f>COMPILATORE!K27</f>
        <v>35</v>
      </c>
      <c r="T31" s="89">
        <f>COMPILATORE!L27</f>
        <v>2</v>
      </c>
      <c r="U31" s="123">
        <v>0</v>
      </c>
      <c r="V31" s="123">
        <v>0</v>
      </c>
      <c r="W31" s="89">
        <f>COMPILATORE!O27</f>
        <v>43</v>
      </c>
      <c r="X31" s="89">
        <f>COMPILATORE!P27</f>
        <v>2</v>
      </c>
      <c r="Y31" s="89">
        <f>COMPILATORE!Q27</f>
        <v>0</v>
      </c>
      <c r="Z31" s="89">
        <f>COMPILATORE!R27</f>
        <v>0</v>
      </c>
      <c r="AA31" s="89">
        <f>COMPILATORE!S27</f>
        <v>38</v>
      </c>
      <c r="AB31" s="89">
        <f>COMPILATORE!T27</f>
        <v>2</v>
      </c>
      <c r="AC31" s="123">
        <v>0</v>
      </c>
      <c r="AD31" s="123">
        <v>0</v>
      </c>
      <c r="AE31" s="89">
        <f>COMPILATORE!W27</f>
        <v>0</v>
      </c>
      <c r="AF31" s="89">
        <f>COMPILATORE!X27</f>
        <v>0</v>
      </c>
      <c r="AG31" s="89">
        <f>COMPILATORE!Y27</f>
        <v>38</v>
      </c>
      <c r="AH31" s="89">
        <f>COMPILATORE!Z27</f>
        <v>2</v>
      </c>
      <c r="AI31" s="89">
        <f>COMPILATORE!AA27</f>
        <v>44</v>
      </c>
      <c r="AJ31" s="89">
        <f>COMPILATORE!AB27</f>
        <v>2</v>
      </c>
      <c r="AK31" s="89">
        <f>COMPILATORE!AC27</f>
        <v>0</v>
      </c>
      <c r="AL31" s="89">
        <f>COMPILATORE!AD27</f>
        <v>0</v>
      </c>
      <c r="AM31" s="89">
        <f>COMPILATORE!AE27</f>
        <v>0</v>
      </c>
      <c r="AN31" s="89">
        <f>COMPILATORE!AF27</f>
        <v>0</v>
      </c>
      <c r="AO31" s="123">
        <v>0</v>
      </c>
      <c r="AP31" s="123">
        <v>0</v>
      </c>
    </row>
    <row r="32" spans="1:42" s="4" customFormat="1" ht="26.25" customHeight="1">
      <c r="A32" s="20">
        <v>25</v>
      </c>
      <c r="B32" s="64" t="str">
        <f>COMPILATORE!B28</f>
        <v>Marzo Giuseppe</v>
      </c>
      <c r="C32" s="65" t="s">
        <v>60</v>
      </c>
      <c r="D32" s="66"/>
      <c r="E32" s="161" t="e">
        <f t="shared" si="0"/>
        <v>#DIV/0!</v>
      </c>
      <c r="F32" s="136">
        <f t="shared" si="1"/>
        <v>0</v>
      </c>
      <c r="G32" s="128">
        <f t="shared" si="2"/>
        <v>0</v>
      </c>
      <c r="H32" s="128">
        <f t="shared" si="6"/>
        <v>0</v>
      </c>
      <c r="I32" s="129">
        <f t="shared" si="4"/>
        <v>0</v>
      </c>
      <c r="J32" s="130">
        <f t="shared" si="5"/>
        <v>0</v>
      </c>
      <c r="K32" s="89">
        <f>COMPILATORE!C28</f>
        <v>0</v>
      </c>
      <c r="L32" s="89">
        <f>COMPILATORE!D28</f>
        <v>0</v>
      </c>
      <c r="M32" s="89">
        <f>COMPILATORE!E28</f>
        <v>0</v>
      </c>
      <c r="N32" s="89">
        <f>COMPILATORE!F28</f>
        <v>0</v>
      </c>
      <c r="O32" s="89">
        <f>COMPILATORE!G28</f>
        <v>0</v>
      </c>
      <c r="P32" s="89">
        <f>COMPILATORE!H28</f>
        <v>0</v>
      </c>
      <c r="Q32" s="89">
        <f>COMPILATORE!I28</f>
        <v>0</v>
      </c>
      <c r="R32" s="89">
        <f>COMPILATORE!J28</f>
        <v>0</v>
      </c>
      <c r="S32" s="89">
        <f>COMPILATORE!K28</f>
        <v>0</v>
      </c>
      <c r="T32" s="89">
        <f>COMPILATORE!L28</f>
        <v>0</v>
      </c>
      <c r="U32" s="89">
        <f>COMPILATORE!M28</f>
        <v>0</v>
      </c>
      <c r="V32" s="89">
        <f>COMPILATORE!N28</f>
        <v>0</v>
      </c>
      <c r="W32" s="89">
        <f>COMPILATORE!O28</f>
        <v>0</v>
      </c>
      <c r="X32" s="89">
        <f>COMPILATORE!P28</f>
        <v>0</v>
      </c>
      <c r="Y32" s="89">
        <f>COMPILATORE!Q28</f>
        <v>0</v>
      </c>
      <c r="Z32" s="89">
        <f>COMPILATORE!R28</f>
        <v>0</v>
      </c>
      <c r="AA32" s="89">
        <f>COMPILATORE!S28</f>
        <v>0</v>
      </c>
      <c r="AB32" s="89">
        <f>COMPILATORE!T28</f>
        <v>0</v>
      </c>
      <c r="AC32" s="89">
        <f>COMPILATORE!U28</f>
        <v>0</v>
      </c>
      <c r="AD32" s="89">
        <f>COMPILATORE!V28</f>
        <v>0</v>
      </c>
      <c r="AE32" s="89">
        <f>COMPILATORE!W28</f>
        <v>0</v>
      </c>
      <c r="AF32" s="89">
        <f>COMPILATORE!X28</f>
        <v>0</v>
      </c>
      <c r="AG32" s="89">
        <f>COMPILATORE!Y28</f>
        <v>0</v>
      </c>
      <c r="AH32" s="89">
        <f>COMPILATORE!Z28</f>
        <v>0</v>
      </c>
      <c r="AI32" s="89">
        <f>COMPILATORE!AA28</f>
        <v>0</v>
      </c>
      <c r="AJ32" s="89">
        <f>COMPILATORE!AB28</f>
        <v>0</v>
      </c>
      <c r="AK32" s="89">
        <f>COMPILATORE!AC28</f>
        <v>0</v>
      </c>
      <c r="AL32" s="89">
        <f>COMPILATORE!AD28</f>
        <v>0</v>
      </c>
      <c r="AM32" s="89">
        <f>COMPILATORE!AE28</f>
        <v>0</v>
      </c>
      <c r="AN32" s="89">
        <f>COMPILATORE!AF28</f>
        <v>0</v>
      </c>
      <c r="AO32" s="89">
        <f>COMPILATORE!AG28</f>
        <v>0</v>
      </c>
      <c r="AP32" s="89">
        <f>COMPILATORE!AH28</f>
        <v>0</v>
      </c>
    </row>
    <row r="33" spans="1:42" s="4" customFormat="1" ht="26.25" customHeight="1">
      <c r="A33" s="20">
        <v>26</v>
      </c>
      <c r="B33" s="64" t="str">
        <f>COMPILATORE!B29</f>
        <v>Mastrangelo Claudio</v>
      </c>
      <c r="C33" s="65" t="s">
        <v>60</v>
      </c>
      <c r="D33" s="66"/>
      <c r="E33" s="161">
        <f t="shared" si="0"/>
        <v>15.374374999999999</v>
      </c>
      <c r="F33" s="136">
        <f t="shared" si="1"/>
        <v>8</v>
      </c>
      <c r="G33" s="128">
        <f t="shared" si="2"/>
        <v>0</v>
      </c>
      <c r="H33" s="128">
        <f t="shared" si="6"/>
        <v>8</v>
      </c>
      <c r="I33" s="129">
        <f t="shared" si="4"/>
        <v>245.98999999999998</v>
      </c>
      <c r="J33" s="130">
        <f t="shared" si="5"/>
        <v>16</v>
      </c>
      <c r="K33" s="123">
        <v>0</v>
      </c>
      <c r="L33" s="123">
        <v>0</v>
      </c>
      <c r="M33" s="89">
        <f>COMPILATORE!E29</f>
        <v>34</v>
      </c>
      <c r="N33" s="89">
        <f>COMPILATORE!F29</f>
        <v>2</v>
      </c>
      <c r="O33" s="123">
        <v>0</v>
      </c>
      <c r="P33" s="123">
        <v>0</v>
      </c>
      <c r="Q33" s="89">
        <f>COMPILATORE!I29</f>
        <v>31</v>
      </c>
      <c r="R33" s="89">
        <f>COMPILATORE!J29</f>
        <v>2</v>
      </c>
      <c r="S33" s="89">
        <f>COMPILATORE!K29</f>
        <v>18</v>
      </c>
      <c r="T33" s="89">
        <f>COMPILATORE!L29</f>
        <v>2</v>
      </c>
      <c r="U33" s="89">
        <f>COMPILATORE!M29</f>
        <v>31.33</v>
      </c>
      <c r="V33" s="89">
        <f>COMPILATORE!N29</f>
        <v>2</v>
      </c>
      <c r="W33" s="89">
        <f>COMPILATORE!O29</f>
        <v>35</v>
      </c>
      <c r="X33" s="89">
        <f>COMPILATORE!P29</f>
        <v>2</v>
      </c>
      <c r="Y33" s="89">
        <f>COMPILATORE!Q29</f>
        <v>28</v>
      </c>
      <c r="Z33" s="89">
        <f>COMPILATORE!R29</f>
        <v>2</v>
      </c>
      <c r="AA33" s="89">
        <f>COMPILATORE!S29</f>
        <v>32.659999999999997</v>
      </c>
      <c r="AB33" s="89">
        <f>COMPILATORE!T29</f>
        <v>2</v>
      </c>
      <c r="AC33" s="89">
        <f>COMPILATORE!U29</f>
        <v>36</v>
      </c>
      <c r="AD33" s="89">
        <f>COMPILATORE!V29</f>
        <v>2</v>
      </c>
      <c r="AE33" s="89">
        <f>COMPILATORE!W29</f>
        <v>0</v>
      </c>
      <c r="AF33" s="89">
        <f>COMPILATORE!X29</f>
        <v>0</v>
      </c>
      <c r="AG33" s="89">
        <f>COMPILATORE!Y29</f>
        <v>0</v>
      </c>
      <c r="AH33" s="89">
        <f>COMPILATORE!Z29</f>
        <v>0</v>
      </c>
      <c r="AI33" s="89">
        <f>COMPILATORE!AA29</f>
        <v>0</v>
      </c>
      <c r="AJ33" s="89">
        <f>COMPILATORE!AB29</f>
        <v>0</v>
      </c>
      <c r="AK33" s="89">
        <f>COMPILATORE!AC29</f>
        <v>0</v>
      </c>
      <c r="AL33" s="89">
        <f>COMPILATORE!AD29</f>
        <v>0</v>
      </c>
      <c r="AM33" s="89">
        <f>COMPILATORE!AE29</f>
        <v>0</v>
      </c>
      <c r="AN33" s="89">
        <f>COMPILATORE!AF29</f>
        <v>0</v>
      </c>
      <c r="AO33" s="89">
        <f>COMPILATORE!AG29</f>
        <v>0</v>
      </c>
      <c r="AP33" s="89">
        <f>COMPILATORE!AH29</f>
        <v>0</v>
      </c>
    </row>
    <row r="34" spans="1:42" s="4" customFormat="1" ht="26.25" customHeight="1">
      <c r="A34" s="20">
        <v>27</v>
      </c>
      <c r="B34" s="64" t="str">
        <f>COMPILATORE!B30</f>
        <v>Mattei Valentino</v>
      </c>
      <c r="C34" s="65" t="s">
        <v>60</v>
      </c>
      <c r="D34" s="66"/>
      <c r="E34" s="161">
        <f t="shared" si="0"/>
        <v>7.5</v>
      </c>
      <c r="F34" s="136">
        <f t="shared" si="1"/>
        <v>2</v>
      </c>
      <c r="G34" s="128">
        <f t="shared" si="2"/>
        <v>0</v>
      </c>
      <c r="H34" s="128">
        <f t="shared" si="6"/>
        <v>2</v>
      </c>
      <c r="I34" s="129">
        <f t="shared" si="4"/>
        <v>30</v>
      </c>
      <c r="J34" s="130">
        <f t="shared" si="5"/>
        <v>4</v>
      </c>
      <c r="K34" s="89">
        <f>COMPILATORE!C30</f>
        <v>0</v>
      </c>
      <c r="L34" s="89">
        <f>COMPILATORE!D30</f>
        <v>0</v>
      </c>
      <c r="M34" s="89">
        <f>COMPILATORE!E30</f>
        <v>0</v>
      </c>
      <c r="N34" s="89">
        <f>COMPILATORE!F30</f>
        <v>0</v>
      </c>
      <c r="O34" s="89">
        <f>COMPILATORE!G30</f>
        <v>0</v>
      </c>
      <c r="P34" s="89">
        <f>COMPILATORE!H30</f>
        <v>0</v>
      </c>
      <c r="Q34" s="89">
        <f>COMPILATORE!I30</f>
        <v>0</v>
      </c>
      <c r="R34" s="89">
        <f>COMPILATORE!J30</f>
        <v>0</v>
      </c>
      <c r="S34" s="89">
        <f>COMPILATORE!K30</f>
        <v>15</v>
      </c>
      <c r="T34" s="89">
        <f>COMPILATORE!L30</f>
        <v>2</v>
      </c>
      <c r="U34" s="89">
        <f>COMPILATORE!M30</f>
        <v>0</v>
      </c>
      <c r="V34" s="89">
        <f>COMPILATORE!N30</f>
        <v>0</v>
      </c>
      <c r="W34" s="89">
        <f>COMPILATORE!O30</f>
        <v>15</v>
      </c>
      <c r="X34" s="89">
        <f>COMPILATORE!P30</f>
        <v>2</v>
      </c>
      <c r="Y34" s="89">
        <f>COMPILATORE!Q30</f>
        <v>0</v>
      </c>
      <c r="Z34" s="89">
        <f>COMPILATORE!R30</f>
        <v>0</v>
      </c>
      <c r="AA34" s="89">
        <f>COMPILATORE!S30</f>
        <v>0</v>
      </c>
      <c r="AB34" s="89">
        <f>COMPILATORE!T30</f>
        <v>0</v>
      </c>
      <c r="AC34" s="89">
        <f>COMPILATORE!U30</f>
        <v>0</v>
      </c>
      <c r="AD34" s="89">
        <f>COMPILATORE!V30</f>
        <v>0</v>
      </c>
      <c r="AE34" s="89">
        <f>COMPILATORE!W30</f>
        <v>0</v>
      </c>
      <c r="AF34" s="89">
        <f>COMPILATORE!X30</f>
        <v>0</v>
      </c>
      <c r="AG34" s="89">
        <f>COMPILATORE!Y30</f>
        <v>0</v>
      </c>
      <c r="AH34" s="89">
        <f>COMPILATORE!Z30</f>
        <v>0</v>
      </c>
      <c r="AI34" s="89">
        <f>COMPILATORE!AA30</f>
        <v>0</v>
      </c>
      <c r="AJ34" s="89">
        <f>COMPILATORE!AB30</f>
        <v>0</v>
      </c>
      <c r="AK34" s="89">
        <f>COMPILATORE!AC30</f>
        <v>0</v>
      </c>
      <c r="AL34" s="89">
        <f>COMPILATORE!AD30</f>
        <v>0</v>
      </c>
      <c r="AM34" s="89">
        <f>COMPILATORE!AE30</f>
        <v>0</v>
      </c>
      <c r="AN34" s="89">
        <f>COMPILATORE!AF30</f>
        <v>0</v>
      </c>
      <c r="AO34" s="89">
        <f>COMPILATORE!AG30</f>
        <v>0</v>
      </c>
      <c r="AP34" s="89">
        <f>COMPILATORE!AH30</f>
        <v>0</v>
      </c>
    </row>
    <row r="35" spans="1:42" s="4" customFormat="1" ht="26.15" customHeight="1">
      <c r="A35" s="20">
        <v>28</v>
      </c>
      <c r="B35" s="64">
        <f>COMPILATORE!B31</f>
        <v>0</v>
      </c>
      <c r="C35" s="65"/>
      <c r="D35" s="66"/>
      <c r="E35" s="161" t="e">
        <f t="shared" si="0"/>
        <v>#DIV/0!</v>
      </c>
      <c r="F35" s="136">
        <f t="shared" si="1"/>
        <v>0</v>
      </c>
      <c r="G35" s="128">
        <f t="shared" si="2"/>
        <v>0</v>
      </c>
      <c r="H35" s="128">
        <f t="shared" si="6"/>
        <v>0</v>
      </c>
      <c r="I35" s="129">
        <f t="shared" si="4"/>
        <v>0</v>
      </c>
      <c r="J35" s="130">
        <f t="shared" si="5"/>
        <v>0</v>
      </c>
      <c r="K35" s="89">
        <f>COMPILATORE!C31</f>
        <v>0</v>
      </c>
      <c r="L35" s="89">
        <f>COMPILATORE!D31</f>
        <v>0</v>
      </c>
      <c r="M35" s="89">
        <f>COMPILATORE!E31</f>
        <v>0</v>
      </c>
      <c r="N35" s="89">
        <f>COMPILATORE!F31</f>
        <v>0</v>
      </c>
      <c r="O35" s="89">
        <f>COMPILATORE!G31</f>
        <v>0</v>
      </c>
      <c r="P35" s="89">
        <f>COMPILATORE!H31</f>
        <v>0</v>
      </c>
      <c r="Q35" s="89">
        <f>COMPILATORE!I31</f>
        <v>0</v>
      </c>
      <c r="R35" s="89">
        <f>COMPILATORE!J31</f>
        <v>0</v>
      </c>
      <c r="S35" s="89">
        <f>COMPILATORE!K31</f>
        <v>0</v>
      </c>
      <c r="T35" s="89">
        <f>COMPILATORE!L31</f>
        <v>0</v>
      </c>
      <c r="U35" s="89">
        <f>COMPILATORE!M31</f>
        <v>0</v>
      </c>
      <c r="V35" s="89">
        <f>COMPILATORE!N31</f>
        <v>0</v>
      </c>
      <c r="W35" s="89">
        <f>COMPILATORE!O31</f>
        <v>0</v>
      </c>
      <c r="X35" s="89">
        <f>COMPILATORE!P31</f>
        <v>0</v>
      </c>
      <c r="Y35" s="89">
        <f>COMPILATORE!Q31</f>
        <v>0</v>
      </c>
      <c r="Z35" s="89">
        <f>COMPILATORE!R31</f>
        <v>0</v>
      </c>
      <c r="AA35" s="89">
        <f>COMPILATORE!S31</f>
        <v>0</v>
      </c>
      <c r="AB35" s="89">
        <f>COMPILATORE!T31</f>
        <v>0</v>
      </c>
      <c r="AC35" s="89">
        <f>COMPILATORE!U31</f>
        <v>0</v>
      </c>
      <c r="AD35" s="89">
        <f>COMPILATORE!V31</f>
        <v>0</v>
      </c>
      <c r="AE35" s="89">
        <f>COMPILATORE!W31</f>
        <v>0</v>
      </c>
      <c r="AF35" s="89">
        <f>COMPILATORE!X31</f>
        <v>0</v>
      </c>
      <c r="AG35" s="89">
        <f>COMPILATORE!Y31</f>
        <v>0</v>
      </c>
      <c r="AH35" s="89">
        <f>COMPILATORE!Z31</f>
        <v>0</v>
      </c>
      <c r="AI35" s="89">
        <f>COMPILATORE!AA31</f>
        <v>0</v>
      </c>
      <c r="AJ35" s="89">
        <f>COMPILATORE!AB31</f>
        <v>0</v>
      </c>
      <c r="AK35" s="89">
        <f>COMPILATORE!AC31</f>
        <v>0</v>
      </c>
      <c r="AL35" s="89">
        <f>COMPILATORE!AD31</f>
        <v>0</v>
      </c>
      <c r="AM35" s="89">
        <f>COMPILATORE!AE31</f>
        <v>0</v>
      </c>
      <c r="AN35" s="89">
        <f>COMPILATORE!AF31</f>
        <v>0</v>
      </c>
      <c r="AO35" s="89">
        <f>COMPILATORE!AG31</f>
        <v>0</v>
      </c>
      <c r="AP35" s="89">
        <f>COMPILATORE!AH31</f>
        <v>0</v>
      </c>
    </row>
    <row r="36" spans="1:42" s="4" customFormat="1" ht="26.15" customHeight="1">
      <c r="A36" s="20">
        <v>29</v>
      </c>
      <c r="B36" s="64">
        <f>COMPILATORE!B32</f>
        <v>0</v>
      </c>
      <c r="C36" s="65"/>
      <c r="D36" s="66"/>
      <c r="E36" s="161" t="e">
        <f t="shared" si="0"/>
        <v>#DIV/0!</v>
      </c>
      <c r="F36" s="136">
        <f t="shared" si="1"/>
        <v>0</v>
      </c>
      <c r="G36" s="128">
        <f t="shared" si="2"/>
        <v>0</v>
      </c>
      <c r="H36" s="128">
        <f t="shared" si="6"/>
        <v>0</v>
      </c>
      <c r="I36" s="129">
        <f t="shared" si="4"/>
        <v>0</v>
      </c>
      <c r="J36" s="130">
        <f t="shared" si="5"/>
        <v>0</v>
      </c>
      <c r="K36" s="89">
        <f>COMPILATORE!C32</f>
        <v>0</v>
      </c>
      <c r="L36" s="89">
        <f>COMPILATORE!D32</f>
        <v>0</v>
      </c>
      <c r="M36" s="89">
        <f>COMPILATORE!E32</f>
        <v>0</v>
      </c>
      <c r="N36" s="89">
        <f>COMPILATORE!F32</f>
        <v>0</v>
      </c>
      <c r="O36" s="89">
        <f>COMPILATORE!G32</f>
        <v>0</v>
      </c>
      <c r="P36" s="89">
        <f>COMPILATORE!H32</f>
        <v>0</v>
      </c>
      <c r="Q36" s="89">
        <f>COMPILATORE!I32</f>
        <v>0</v>
      </c>
      <c r="R36" s="89">
        <f>COMPILATORE!J32</f>
        <v>0</v>
      </c>
      <c r="S36" s="89">
        <f>COMPILATORE!K32</f>
        <v>0</v>
      </c>
      <c r="T36" s="89">
        <f>COMPILATORE!L32</f>
        <v>0</v>
      </c>
      <c r="U36" s="89">
        <f>COMPILATORE!M32</f>
        <v>0</v>
      </c>
      <c r="V36" s="89">
        <f>COMPILATORE!N32</f>
        <v>0</v>
      </c>
      <c r="W36" s="89">
        <f>COMPILATORE!O32</f>
        <v>0</v>
      </c>
      <c r="X36" s="89">
        <f>COMPILATORE!P32</f>
        <v>0</v>
      </c>
      <c r="Y36" s="89">
        <f>COMPILATORE!Q32</f>
        <v>0</v>
      </c>
      <c r="Z36" s="89">
        <f>COMPILATORE!R32</f>
        <v>0</v>
      </c>
      <c r="AA36" s="89">
        <f>COMPILATORE!S32</f>
        <v>0</v>
      </c>
      <c r="AB36" s="89">
        <f>COMPILATORE!T32</f>
        <v>0</v>
      </c>
      <c r="AC36" s="89">
        <f>COMPILATORE!U32</f>
        <v>0</v>
      </c>
      <c r="AD36" s="89">
        <f>COMPILATORE!V32</f>
        <v>0</v>
      </c>
      <c r="AE36" s="89">
        <f>COMPILATORE!W32</f>
        <v>0</v>
      </c>
      <c r="AF36" s="89">
        <f>COMPILATORE!X32</f>
        <v>0</v>
      </c>
      <c r="AG36" s="89">
        <f>COMPILATORE!Y32</f>
        <v>0</v>
      </c>
      <c r="AH36" s="89">
        <f>COMPILATORE!Z32</f>
        <v>0</v>
      </c>
      <c r="AI36" s="89">
        <f>COMPILATORE!AA32</f>
        <v>0</v>
      </c>
      <c r="AJ36" s="89">
        <f>COMPILATORE!AB32</f>
        <v>0</v>
      </c>
      <c r="AK36" s="89">
        <f>COMPILATORE!AC32</f>
        <v>0</v>
      </c>
      <c r="AL36" s="89">
        <f>COMPILATORE!AD32</f>
        <v>0</v>
      </c>
      <c r="AM36" s="89">
        <f>COMPILATORE!AE32</f>
        <v>0</v>
      </c>
      <c r="AN36" s="89">
        <f>COMPILATORE!AF32</f>
        <v>0</v>
      </c>
      <c r="AO36" s="89">
        <f>COMPILATORE!AG32</f>
        <v>0</v>
      </c>
      <c r="AP36" s="89">
        <f>COMPILATORE!AH32</f>
        <v>0</v>
      </c>
    </row>
    <row r="37" spans="1:42" s="4" customFormat="1" ht="26.25" customHeight="1">
      <c r="A37" s="20">
        <v>30</v>
      </c>
      <c r="B37" s="64">
        <f>COMPILATORE!B33</f>
        <v>0</v>
      </c>
      <c r="C37" s="65" t="s">
        <v>60</v>
      </c>
      <c r="D37" s="66"/>
      <c r="E37" s="161" t="e">
        <f t="shared" si="0"/>
        <v>#DIV/0!</v>
      </c>
      <c r="F37" s="136">
        <f t="shared" si="1"/>
        <v>0</v>
      </c>
      <c r="G37" s="128">
        <f t="shared" si="2"/>
        <v>0</v>
      </c>
      <c r="H37" s="128">
        <f t="shared" si="6"/>
        <v>0</v>
      </c>
      <c r="I37" s="129">
        <f t="shared" si="4"/>
        <v>0</v>
      </c>
      <c r="J37" s="130">
        <f t="shared" si="5"/>
        <v>0</v>
      </c>
      <c r="K37" s="89">
        <f>COMPILATORE!C33</f>
        <v>0</v>
      </c>
      <c r="L37" s="89">
        <f>COMPILATORE!D33</f>
        <v>0</v>
      </c>
      <c r="M37" s="89">
        <f>COMPILATORE!E33</f>
        <v>0</v>
      </c>
      <c r="N37" s="89">
        <f>COMPILATORE!F33</f>
        <v>0</v>
      </c>
      <c r="O37" s="89">
        <f>COMPILATORE!G33</f>
        <v>0</v>
      </c>
      <c r="P37" s="89">
        <f>COMPILATORE!H33</f>
        <v>0</v>
      </c>
      <c r="Q37" s="89">
        <f>COMPILATORE!I33</f>
        <v>0</v>
      </c>
      <c r="R37" s="89">
        <f>COMPILATORE!J33</f>
        <v>0</v>
      </c>
      <c r="S37" s="89">
        <f>COMPILATORE!K33</f>
        <v>0</v>
      </c>
      <c r="T37" s="89">
        <f>COMPILATORE!L33</f>
        <v>0</v>
      </c>
      <c r="U37" s="89">
        <f>COMPILATORE!M33</f>
        <v>0</v>
      </c>
      <c r="V37" s="89">
        <f>COMPILATORE!N33</f>
        <v>0</v>
      </c>
      <c r="W37" s="89">
        <f>COMPILATORE!O33</f>
        <v>0</v>
      </c>
      <c r="X37" s="89">
        <f>COMPILATORE!P33</f>
        <v>0</v>
      </c>
      <c r="Y37" s="89">
        <f>COMPILATORE!Q33</f>
        <v>0</v>
      </c>
      <c r="Z37" s="89">
        <f>COMPILATORE!R33</f>
        <v>0</v>
      </c>
      <c r="AA37" s="89">
        <f>COMPILATORE!S33</f>
        <v>0</v>
      </c>
      <c r="AB37" s="89">
        <f>COMPILATORE!T33</f>
        <v>0</v>
      </c>
      <c r="AC37" s="89">
        <f>COMPILATORE!U33</f>
        <v>0</v>
      </c>
      <c r="AD37" s="89">
        <f>COMPILATORE!V33</f>
        <v>0</v>
      </c>
      <c r="AE37" s="89">
        <f>COMPILATORE!W33</f>
        <v>0</v>
      </c>
      <c r="AF37" s="89">
        <f>COMPILATORE!X33</f>
        <v>0</v>
      </c>
      <c r="AG37" s="89">
        <f>COMPILATORE!Y33</f>
        <v>0</v>
      </c>
      <c r="AH37" s="89">
        <f>COMPILATORE!Z33</f>
        <v>0</v>
      </c>
      <c r="AI37" s="89">
        <f>COMPILATORE!AA33</f>
        <v>0</v>
      </c>
      <c r="AJ37" s="89">
        <f>COMPILATORE!AB33</f>
        <v>0</v>
      </c>
      <c r="AK37" s="89">
        <f>COMPILATORE!AC33</f>
        <v>0</v>
      </c>
      <c r="AL37" s="89">
        <f>COMPILATORE!AD33</f>
        <v>0</v>
      </c>
      <c r="AM37" s="89">
        <f>COMPILATORE!AE33</f>
        <v>0</v>
      </c>
      <c r="AN37" s="89">
        <f>COMPILATORE!AF33</f>
        <v>0</v>
      </c>
      <c r="AO37" s="89">
        <f>COMPILATORE!AG33</f>
        <v>0</v>
      </c>
      <c r="AP37" s="89">
        <f>COMPILATORE!AH33</f>
        <v>0</v>
      </c>
    </row>
    <row r="38" spans="1:42" s="4" customFormat="1" ht="26.15" customHeight="1">
      <c r="A38" s="20">
        <v>31</v>
      </c>
      <c r="B38" s="64">
        <f>COMPILATORE!B34</f>
        <v>0</v>
      </c>
      <c r="C38" s="65"/>
      <c r="D38" s="66"/>
      <c r="E38" s="161" t="e">
        <f t="shared" si="0"/>
        <v>#DIV/0!</v>
      </c>
      <c r="F38" s="136">
        <f t="shared" si="1"/>
        <v>0</v>
      </c>
      <c r="G38" s="128">
        <f t="shared" si="2"/>
        <v>0</v>
      </c>
      <c r="H38" s="128">
        <f t="shared" si="6"/>
        <v>0</v>
      </c>
      <c r="I38" s="129">
        <f t="shared" si="4"/>
        <v>0</v>
      </c>
      <c r="J38" s="130">
        <f t="shared" si="5"/>
        <v>0</v>
      </c>
      <c r="K38" s="89">
        <f>COMPILATORE!C34</f>
        <v>0</v>
      </c>
      <c r="L38" s="89">
        <f>COMPILATORE!D34</f>
        <v>0</v>
      </c>
      <c r="M38" s="89">
        <f>COMPILATORE!E34</f>
        <v>0</v>
      </c>
      <c r="N38" s="89">
        <f>COMPILATORE!F34</f>
        <v>0</v>
      </c>
      <c r="O38" s="89">
        <f>COMPILATORE!G34</f>
        <v>0</v>
      </c>
      <c r="P38" s="89">
        <f>COMPILATORE!H34</f>
        <v>0</v>
      </c>
      <c r="Q38" s="89">
        <f>COMPILATORE!I34</f>
        <v>0</v>
      </c>
      <c r="R38" s="89">
        <f>COMPILATORE!J34</f>
        <v>0</v>
      </c>
      <c r="S38" s="89">
        <f>COMPILATORE!K34</f>
        <v>0</v>
      </c>
      <c r="T38" s="89">
        <f>COMPILATORE!L34</f>
        <v>0</v>
      </c>
      <c r="U38" s="89">
        <f>COMPILATORE!M34</f>
        <v>0</v>
      </c>
      <c r="V38" s="89">
        <f>COMPILATORE!N34</f>
        <v>0</v>
      </c>
      <c r="W38" s="89">
        <f>COMPILATORE!O34</f>
        <v>0</v>
      </c>
      <c r="X38" s="89">
        <f>COMPILATORE!P34</f>
        <v>0</v>
      </c>
      <c r="Y38" s="89">
        <f>COMPILATORE!Q34</f>
        <v>0</v>
      </c>
      <c r="Z38" s="89">
        <f>COMPILATORE!R34</f>
        <v>0</v>
      </c>
      <c r="AA38" s="89">
        <f>COMPILATORE!S34</f>
        <v>0</v>
      </c>
      <c r="AB38" s="89">
        <f>COMPILATORE!T34</f>
        <v>0</v>
      </c>
      <c r="AC38" s="89">
        <f>COMPILATORE!U34</f>
        <v>0</v>
      </c>
      <c r="AD38" s="89">
        <f>COMPILATORE!V34</f>
        <v>0</v>
      </c>
      <c r="AE38" s="89">
        <f>COMPILATORE!W34</f>
        <v>0</v>
      </c>
      <c r="AF38" s="89">
        <f>COMPILATORE!X34</f>
        <v>0</v>
      </c>
      <c r="AG38" s="89">
        <f>COMPILATORE!Y34</f>
        <v>0</v>
      </c>
      <c r="AH38" s="89">
        <f>COMPILATORE!Z34</f>
        <v>0</v>
      </c>
      <c r="AI38" s="89">
        <f>COMPILATORE!AA34</f>
        <v>0</v>
      </c>
      <c r="AJ38" s="89">
        <f>COMPILATORE!AB34</f>
        <v>0</v>
      </c>
      <c r="AK38" s="89">
        <f>COMPILATORE!AC34</f>
        <v>0</v>
      </c>
      <c r="AL38" s="89">
        <f>COMPILATORE!AD34</f>
        <v>0</v>
      </c>
      <c r="AM38" s="89">
        <f>COMPILATORE!AE34</f>
        <v>0</v>
      </c>
      <c r="AN38" s="89">
        <f>COMPILATORE!AF34</f>
        <v>0</v>
      </c>
      <c r="AO38" s="89">
        <f>COMPILATORE!AG34</f>
        <v>0</v>
      </c>
      <c r="AP38" s="89">
        <f>COMPILATORE!AH34</f>
        <v>0</v>
      </c>
    </row>
    <row r="39" spans="1:42" s="4" customFormat="1" ht="26.25" customHeight="1">
      <c r="A39" s="20">
        <v>32</v>
      </c>
      <c r="B39" s="64" t="str">
        <f>COMPILATORE!B35</f>
        <v>Negri Angelo</v>
      </c>
      <c r="C39" s="65" t="s">
        <v>62</v>
      </c>
      <c r="D39" s="66"/>
      <c r="E39" s="161">
        <f t="shared" si="0"/>
        <v>9.33</v>
      </c>
      <c r="F39" s="136">
        <f t="shared" si="1"/>
        <v>1</v>
      </c>
      <c r="G39" s="128">
        <f t="shared" si="2"/>
        <v>0</v>
      </c>
      <c r="H39" s="128">
        <f t="shared" si="6"/>
        <v>1</v>
      </c>
      <c r="I39" s="129">
        <f t="shared" si="4"/>
        <v>18.66</v>
      </c>
      <c r="J39" s="130">
        <f t="shared" si="5"/>
        <v>2</v>
      </c>
      <c r="K39" s="89">
        <f>COMPILATORE!C35</f>
        <v>0</v>
      </c>
      <c r="L39" s="89">
        <f>COMPILATORE!D35</f>
        <v>0</v>
      </c>
      <c r="M39" s="89">
        <f>COMPILATORE!E35</f>
        <v>0</v>
      </c>
      <c r="N39" s="89">
        <f>COMPILATORE!F35</f>
        <v>0</v>
      </c>
      <c r="O39" s="89">
        <f>COMPILATORE!G35</f>
        <v>18.66</v>
      </c>
      <c r="P39" s="89">
        <f>COMPILATORE!H35</f>
        <v>2</v>
      </c>
      <c r="Q39" s="89">
        <f>COMPILATORE!I35</f>
        <v>0</v>
      </c>
      <c r="R39" s="89">
        <f>COMPILATORE!J35</f>
        <v>0</v>
      </c>
      <c r="S39" s="89">
        <f>COMPILATORE!K35</f>
        <v>0</v>
      </c>
      <c r="T39" s="89">
        <f>COMPILATORE!L35</f>
        <v>0</v>
      </c>
      <c r="U39" s="89">
        <f>COMPILATORE!M35</f>
        <v>0</v>
      </c>
      <c r="V39" s="89">
        <f>COMPILATORE!N35</f>
        <v>0</v>
      </c>
      <c r="W39" s="89">
        <f>COMPILATORE!O35</f>
        <v>0</v>
      </c>
      <c r="X39" s="89">
        <f>COMPILATORE!P35</f>
        <v>0</v>
      </c>
      <c r="Y39" s="89">
        <f>COMPILATORE!Q35</f>
        <v>0</v>
      </c>
      <c r="Z39" s="89">
        <f>COMPILATORE!R35</f>
        <v>0</v>
      </c>
      <c r="AA39" s="89">
        <f>COMPILATORE!S35</f>
        <v>0</v>
      </c>
      <c r="AB39" s="89">
        <f>COMPILATORE!T35</f>
        <v>0</v>
      </c>
      <c r="AC39" s="89">
        <f>COMPILATORE!U35</f>
        <v>0</v>
      </c>
      <c r="AD39" s="89">
        <f>COMPILATORE!V35</f>
        <v>0</v>
      </c>
      <c r="AE39" s="89">
        <f>COMPILATORE!W35</f>
        <v>0</v>
      </c>
      <c r="AF39" s="89">
        <f>COMPILATORE!X35</f>
        <v>0</v>
      </c>
      <c r="AG39" s="89">
        <f>COMPILATORE!Y35</f>
        <v>0</v>
      </c>
      <c r="AH39" s="89">
        <f>COMPILATORE!Z35</f>
        <v>0</v>
      </c>
      <c r="AI39" s="89">
        <f>COMPILATORE!AA35</f>
        <v>0</v>
      </c>
      <c r="AJ39" s="89">
        <f>COMPILATORE!AB35</f>
        <v>0</v>
      </c>
      <c r="AK39" s="89">
        <f>COMPILATORE!AC35</f>
        <v>0</v>
      </c>
      <c r="AL39" s="89">
        <f>COMPILATORE!AD35</f>
        <v>0</v>
      </c>
      <c r="AM39" s="89">
        <f>COMPILATORE!AE35</f>
        <v>0</v>
      </c>
      <c r="AN39" s="89">
        <f>COMPILATORE!AF35</f>
        <v>0</v>
      </c>
      <c r="AO39" s="89">
        <f>COMPILATORE!AG35</f>
        <v>0</v>
      </c>
      <c r="AP39" s="89">
        <f>COMPILATORE!AH35</f>
        <v>0</v>
      </c>
    </row>
    <row r="40" spans="1:42" s="4" customFormat="1" ht="26.25" customHeight="1">
      <c r="A40" s="20">
        <v>33</v>
      </c>
      <c r="B40" s="64" t="str">
        <f>COMPILATORE!B36</f>
        <v>Palma Angelo</v>
      </c>
      <c r="C40" s="65" t="s">
        <v>60</v>
      </c>
      <c r="D40" s="66"/>
      <c r="E40" s="161">
        <f t="shared" si="0"/>
        <v>11.193333333333333</v>
      </c>
      <c r="F40" s="136">
        <f t="shared" si="1"/>
        <v>6</v>
      </c>
      <c r="G40" s="128">
        <f t="shared" si="2"/>
        <v>0</v>
      </c>
      <c r="H40" s="128">
        <f t="shared" si="6"/>
        <v>6</v>
      </c>
      <c r="I40" s="129">
        <f t="shared" si="4"/>
        <v>134.32</v>
      </c>
      <c r="J40" s="130">
        <f t="shared" si="5"/>
        <v>12</v>
      </c>
      <c r="K40" s="89">
        <f>COMPILATORE!C36</f>
        <v>19</v>
      </c>
      <c r="L40" s="89">
        <f>COMPILATORE!D36</f>
        <v>2</v>
      </c>
      <c r="M40" s="89">
        <f>COMPILATORE!E36</f>
        <v>25</v>
      </c>
      <c r="N40" s="89">
        <f>COMPILATORE!F36</f>
        <v>2</v>
      </c>
      <c r="O40" s="89">
        <f>COMPILATORE!G36</f>
        <v>0</v>
      </c>
      <c r="P40" s="89">
        <f>COMPILATORE!H36</f>
        <v>0</v>
      </c>
      <c r="Q40" s="89">
        <f>COMPILATORE!I36</f>
        <v>24</v>
      </c>
      <c r="R40" s="89">
        <f>COMPILATORE!J36</f>
        <v>2</v>
      </c>
      <c r="S40" s="89">
        <f>COMPILATORE!K36</f>
        <v>0</v>
      </c>
      <c r="T40" s="89">
        <f>COMPILATORE!L36</f>
        <v>0</v>
      </c>
      <c r="U40" s="89">
        <f>COMPILATORE!M36</f>
        <v>18.66</v>
      </c>
      <c r="V40" s="89">
        <f>COMPILATORE!N36</f>
        <v>2</v>
      </c>
      <c r="W40" s="89">
        <f>COMPILATORE!O36</f>
        <v>21</v>
      </c>
      <c r="X40" s="89">
        <f>COMPILATORE!P36</f>
        <v>2</v>
      </c>
      <c r="Y40" s="89">
        <f>COMPILATORE!Q36</f>
        <v>0</v>
      </c>
      <c r="Z40" s="89">
        <f>COMPILATORE!R36</f>
        <v>0</v>
      </c>
      <c r="AA40" s="89">
        <f>COMPILATORE!S36</f>
        <v>26.66</v>
      </c>
      <c r="AB40" s="89">
        <f>COMPILATORE!T36</f>
        <v>2</v>
      </c>
      <c r="AC40" s="89">
        <f>COMPILATORE!U36</f>
        <v>0</v>
      </c>
      <c r="AD40" s="89">
        <f>COMPILATORE!V36</f>
        <v>0</v>
      </c>
      <c r="AE40" s="89">
        <f>COMPILATORE!W36</f>
        <v>0</v>
      </c>
      <c r="AF40" s="89">
        <f>COMPILATORE!X36</f>
        <v>0</v>
      </c>
      <c r="AG40" s="89">
        <f>COMPILATORE!Y36</f>
        <v>0</v>
      </c>
      <c r="AH40" s="89">
        <f>COMPILATORE!Z36</f>
        <v>0</v>
      </c>
      <c r="AI40" s="89">
        <f>COMPILATORE!AA36</f>
        <v>0</v>
      </c>
      <c r="AJ40" s="89">
        <f>COMPILATORE!AB36</f>
        <v>0</v>
      </c>
      <c r="AK40" s="89">
        <f>COMPILATORE!AC36</f>
        <v>0</v>
      </c>
      <c r="AL40" s="89">
        <f>COMPILATORE!AD36</f>
        <v>0</v>
      </c>
      <c r="AM40" s="89">
        <f>COMPILATORE!AE36</f>
        <v>0</v>
      </c>
      <c r="AN40" s="89">
        <f>COMPILATORE!AF36</f>
        <v>0</v>
      </c>
      <c r="AO40" s="89">
        <f>COMPILATORE!AG36</f>
        <v>0</v>
      </c>
      <c r="AP40" s="89">
        <f>COMPILATORE!AH36</f>
        <v>0</v>
      </c>
    </row>
    <row r="41" spans="1:42" ht="26.25" customHeight="1">
      <c r="A41" s="20">
        <v>34</v>
      </c>
      <c r="B41" s="64" t="str">
        <f>COMPILATORE!B37</f>
        <v>Piccioni Massimiliano</v>
      </c>
      <c r="C41" s="65" t="s">
        <v>60</v>
      </c>
      <c r="D41" s="66" t="s">
        <v>86</v>
      </c>
      <c r="E41" s="161">
        <f t="shared" si="0"/>
        <v>17.3325</v>
      </c>
      <c r="F41" s="136">
        <f t="shared" si="1"/>
        <v>8</v>
      </c>
      <c r="G41" s="128">
        <f t="shared" si="2"/>
        <v>0</v>
      </c>
      <c r="H41" s="128">
        <f t="shared" si="6"/>
        <v>8</v>
      </c>
      <c r="I41" s="129">
        <f t="shared" si="4"/>
        <v>277.32</v>
      </c>
      <c r="J41" s="130">
        <f t="shared" si="5"/>
        <v>16</v>
      </c>
      <c r="K41" s="123">
        <v>0</v>
      </c>
      <c r="L41" s="123">
        <v>0</v>
      </c>
      <c r="M41" s="89">
        <f>COMPILATORE!E37</f>
        <v>35</v>
      </c>
      <c r="N41" s="89">
        <f>COMPILATORE!F37</f>
        <v>2</v>
      </c>
      <c r="O41" s="89">
        <f>COMPILATORE!G37</f>
        <v>34.659999999999997</v>
      </c>
      <c r="P41" s="89">
        <f>COMPILATORE!H37</f>
        <v>2</v>
      </c>
      <c r="Q41" s="89">
        <f>COMPILATORE!I37</f>
        <v>34</v>
      </c>
      <c r="R41" s="89">
        <f>COMPILATORE!J37</f>
        <v>2</v>
      </c>
      <c r="S41" s="89">
        <f>COMPILATORE!K37</f>
        <v>27</v>
      </c>
      <c r="T41" s="89">
        <f>COMPILATORE!L37</f>
        <v>2</v>
      </c>
      <c r="U41" s="89">
        <f>COMPILATORE!M37</f>
        <v>36.659999999999997</v>
      </c>
      <c r="V41" s="89">
        <f>COMPILATORE!N37</f>
        <v>2</v>
      </c>
      <c r="W41" s="89">
        <f>COMPILATORE!O37</f>
        <v>44</v>
      </c>
      <c r="X41" s="89">
        <f>COMPILATORE!P37</f>
        <v>2</v>
      </c>
      <c r="Y41" s="89">
        <f>COMPILATORE!Q37</f>
        <v>0</v>
      </c>
      <c r="Z41" s="89">
        <f>COMPILATORE!R37</f>
        <v>0</v>
      </c>
      <c r="AA41" s="89">
        <f>COMPILATORE!S37</f>
        <v>36</v>
      </c>
      <c r="AB41" s="89">
        <f>COMPILATORE!T37</f>
        <v>2</v>
      </c>
      <c r="AC41" s="89">
        <f>COMPILATORE!U37</f>
        <v>30</v>
      </c>
      <c r="AD41" s="89">
        <f>COMPILATORE!V37</f>
        <v>2</v>
      </c>
      <c r="AE41" s="89">
        <f>COMPILATORE!W37</f>
        <v>0</v>
      </c>
      <c r="AF41" s="89">
        <f>COMPILATORE!X37</f>
        <v>0</v>
      </c>
      <c r="AG41" s="89">
        <f>COMPILATORE!Y37</f>
        <v>0</v>
      </c>
      <c r="AH41" s="89">
        <f>COMPILATORE!Z37</f>
        <v>0</v>
      </c>
      <c r="AI41" s="89">
        <f>COMPILATORE!AA37</f>
        <v>0</v>
      </c>
      <c r="AJ41" s="89">
        <f>COMPILATORE!AB37</f>
        <v>0</v>
      </c>
      <c r="AK41" s="89">
        <f>COMPILATORE!AC37</f>
        <v>0</v>
      </c>
      <c r="AL41" s="89">
        <f>COMPILATORE!AD37</f>
        <v>0</v>
      </c>
      <c r="AM41" s="89">
        <f>COMPILATORE!AE37</f>
        <v>0</v>
      </c>
      <c r="AN41" s="89">
        <f>COMPILATORE!AF37</f>
        <v>0</v>
      </c>
      <c r="AO41" s="89">
        <f>COMPILATORE!AG37</f>
        <v>0</v>
      </c>
      <c r="AP41" s="89">
        <f>COMPILATORE!AH37</f>
        <v>0</v>
      </c>
    </row>
    <row r="42" spans="1:42" ht="26.25" customHeight="1">
      <c r="A42" s="20">
        <v>35</v>
      </c>
      <c r="B42" s="64" t="str">
        <f>COMPILATORE!B38</f>
        <v>Quintarelli Massimo</v>
      </c>
      <c r="C42" s="65" t="s">
        <v>60</v>
      </c>
      <c r="D42" s="66"/>
      <c r="E42" s="161">
        <f t="shared" si="0"/>
        <v>16.228749999999998</v>
      </c>
      <c r="F42" s="136">
        <f t="shared" si="1"/>
        <v>8</v>
      </c>
      <c r="G42" s="128">
        <f t="shared" si="2"/>
        <v>0</v>
      </c>
      <c r="H42" s="128">
        <f t="shared" si="6"/>
        <v>8</v>
      </c>
      <c r="I42" s="129">
        <f t="shared" si="4"/>
        <v>259.65999999999997</v>
      </c>
      <c r="J42" s="130">
        <f t="shared" si="5"/>
        <v>16</v>
      </c>
      <c r="K42" s="123">
        <v>0</v>
      </c>
      <c r="L42" s="123">
        <v>0</v>
      </c>
      <c r="M42" s="89">
        <f>COMPILATORE!E38</f>
        <v>27</v>
      </c>
      <c r="N42" s="89">
        <f>COMPILATORE!F38</f>
        <v>2</v>
      </c>
      <c r="O42" s="89">
        <f>COMPILATORE!G38</f>
        <v>34.659999999999997</v>
      </c>
      <c r="P42" s="89">
        <f>COMPILATORE!H38</f>
        <v>2</v>
      </c>
      <c r="Q42" s="89">
        <f>COMPILATORE!I38</f>
        <v>38</v>
      </c>
      <c r="R42" s="89">
        <f>COMPILATORE!J38</f>
        <v>2</v>
      </c>
      <c r="S42" s="89">
        <f>COMPILATORE!K38</f>
        <v>35</v>
      </c>
      <c r="T42" s="89">
        <f>COMPILATORE!L38</f>
        <v>2</v>
      </c>
      <c r="U42" s="89">
        <f>COMPILATORE!M38</f>
        <v>35</v>
      </c>
      <c r="V42" s="89">
        <f>COMPILATORE!N38</f>
        <v>2</v>
      </c>
      <c r="W42" s="89">
        <f>COMPILATORE!O38</f>
        <v>30</v>
      </c>
      <c r="X42" s="89">
        <f>COMPILATORE!P38</f>
        <v>2</v>
      </c>
      <c r="Y42" s="89">
        <f>COMPILATORE!Q38</f>
        <v>32</v>
      </c>
      <c r="Z42" s="89">
        <f>COMPILATORE!R38</f>
        <v>2</v>
      </c>
      <c r="AA42" s="123">
        <v>0</v>
      </c>
      <c r="AB42" s="123">
        <v>0</v>
      </c>
      <c r="AC42" s="89">
        <f>COMPILATORE!U38</f>
        <v>28</v>
      </c>
      <c r="AD42" s="89">
        <f>COMPILATORE!V38</f>
        <v>2</v>
      </c>
      <c r="AE42" s="89">
        <f>COMPILATORE!W38</f>
        <v>0</v>
      </c>
      <c r="AF42" s="89">
        <f>COMPILATORE!X38</f>
        <v>0</v>
      </c>
      <c r="AG42" s="89">
        <f>COMPILATORE!Y38</f>
        <v>0</v>
      </c>
      <c r="AH42" s="89">
        <f>COMPILATORE!Z38</f>
        <v>0</v>
      </c>
      <c r="AI42" s="89">
        <f>COMPILATORE!AA38</f>
        <v>0</v>
      </c>
      <c r="AJ42" s="89">
        <f>COMPILATORE!AB38</f>
        <v>0</v>
      </c>
      <c r="AK42" s="89">
        <f>COMPILATORE!AC38</f>
        <v>0</v>
      </c>
      <c r="AL42" s="89">
        <f>COMPILATORE!AD38</f>
        <v>0</v>
      </c>
      <c r="AM42" s="89">
        <f>COMPILATORE!AE38</f>
        <v>0</v>
      </c>
      <c r="AN42" s="89">
        <f>COMPILATORE!AF38</f>
        <v>0</v>
      </c>
      <c r="AO42" s="89">
        <f>COMPILATORE!AG38</f>
        <v>0</v>
      </c>
      <c r="AP42" s="89">
        <f>COMPILATORE!AH38</f>
        <v>0</v>
      </c>
    </row>
    <row r="43" spans="1:42" ht="26.25" customHeight="1">
      <c r="A43" s="20">
        <v>36</v>
      </c>
      <c r="B43" s="64" t="str">
        <f>COMPILATORE!B39</f>
        <v>Quintarelli Vincenzo</v>
      </c>
      <c r="C43" s="65" t="s">
        <v>63</v>
      </c>
      <c r="D43" s="66"/>
      <c r="E43" s="161">
        <f t="shared" si="0"/>
        <v>19.52</v>
      </c>
      <c r="F43" s="136">
        <f t="shared" si="1"/>
        <v>8</v>
      </c>
      <c r="G43" s="128">
        <f t="shared" si="2"/>
        <v>0</v>
      </c>
      <c r="H43" s="128">
        <f t="shared" si="6"/>
        <v>8</v>
      </c>
      <c r="I43" s="129">
        <f t="shared" si="4"/>
        <v>312.32</v>
      </c>
      <c r="J43" s="130">
        <f t="shared" si="5"/>
        <v>16</v>
      </c>
      <c r="K43" s="89">
        <f>COMPILATORE!C39</f>
        <v>38</v>
      </c>
      <c r="L43" s="89">
        <f>COMPILATORE!D39</f>
        <v>2</v>
      </c>
      <c r="M43" s="89">
        <f>COMPILATORE!E39</f>
        <v>42</v>
      </c>
      <c r="N43" s="89">
        <f>COMPILATORE!F39</f>
        <v>2</v>
      </c>
      <c r="O43" s="89">
        <f>COMPILATORE!G39</f>
        <v>40.659999999999997</v>
      </c>
      <c r="P43" s="89">
        <f>COMPILATORE!H39</f>
        <v>2</v>
      </c>
      <c r="Q43" s="89">
        <f>COMPILATORE!I39</f>
        <v>41</v>
      </c>
      <c r="R43" s="89">
        <f>COMPILATORE!J39</f>
        <v>2</v>
      </c>
      <c r="S43" s="89">
        <f>COMPILATORE!K39</f>
        <v>35</v>
      </c>
      <c r="T43" s="89">
        <f>COMPILATORE!L39</f>
        <v>2</v>
      </c>
      <c r="U43" s="123">
        <v>0</v>
      </c>
      <c r="V43" s="123">
        <v>0</v>
      </c>
      <c r="W43" s="89">
        <f>COMPILATORE!O39</f>
        <v>0</v>
      </c>
      <c r="X43" s="89">
        <f>COMPILATORE!P39</f>
        <v>0</v>
      </c>
      <c r="Y43" s="89">
        <f>COMPILATORE!Q39</f>
        <v>39</v>
      </c>
      <c r="Z43" s="89">
        <f>COMPILATORE!R39</f>
        <v>2</v>
      </c>
      <c r="AA43" s="89">
        <f>COMPILATORE!S39</f>
        <v>38.659999999999997</v>
      </c>
      <c r="AB43" s="89">
        <f>COMPILATORE!T39</f>
        <v>2</v>
      </c>
      <c r="AC43" s="89">
        <f>COMPILATORE!U39</f>
        <v>38</v>
      </c>
      <c r="AD43" s="89">
        <f>COMPILATORE!V39</f>
        <v>2</v>
      </c>
      <c r="AE43" s="89">
        <f>COMPILATORE!W39</f>
        <v>0</v>
      </c>
      <c r="AF43" s="89">
        <f>COMPILATORE!X39</f>
        <v>0</v>
      </c>
      <c r="AG43" s="89">
        <f>COMPILATORE!Y39</f>
        <v>0</v>
      </c>
      <c r="AH43" s="89">
        <f>COMPILATORE!Z39</f>
        <v>0</v>
      </c>
      <c r="AI43" s="89">
        <f>COMPILATORE!AA39</f>
        <v>0</v>
      </c>
      <c r="AJ43" s="89">
        <f>COMPILATORE!AB39</f>
        <v>0</v>
      </c>
      <c r="AK43" s="89">
        <f>COMPILATORE!AC39</f>
        <v>0</v>
      </c>
      <c r="AL43" s="89">
        <f>COMPILATORE!AD39</f>
        <v>0</v>
      </c>
      <c r="AM43" s="89">
        <f>COMPILATORE!AE39</f>
        <v>0</v>
      </c>
      <c r="AN43" s="89">
        <f>COMPILATORE!AF39</f>
        <v>0</v>
      </c>
      <c r="AO43" s="89">
        <f>COMPILATORE!AG39</f>
        <v>0</v>
      </c>
      <c r="AP43" s="89">
        <f>COMPILATORE!AH39</f>
        <v>0</v>
      </c>
    </row>
    <row r="44" spans="1:42" ht="26.25" customHeight="1">
      <c r="A44" s="20">
        <v>37</v>
      </c>
      <c r="B44" s="64" t="str">
        <f>COMPILATORE!B40</f>
        <v>Ricciardi Sandro</v>
      </c>
      <c r="C44" s="65" t="s">
        <v>63</v>
      </c>
      <c r="D44" s="66"/>
      <c r="E44" s="161">
        <f t="shared" si="0"/>
        <v>16.311875000000001</v>
      </c>
      <c r="F44" s="136">
        <f t="shared" si="1"/>
        <v>8</v>
      </c>
      <c r="G44" s="128">
        <f t="shared" si="2"/>
        <v>0</v>
      </c>
      <c r="H44" s="128">
        <f t="shared" si="6"/>
        <v>8</v>
      </c>
      <c r="I44" s="129">
        <f t="shared" si="4"/>
        <v>260.99</v>
      </c>
      <c r="J44" s="130">
        <f t="shared" si="5"/>
        <v>16</v>
      </c>
      <c r="K44" s="123">
        <v>0</v>
      </c>
      <c r="L44" s="123">
        <v>0</v>
      </c>
      <c r="M44" s="89">
        <f>COMPILATORE!E40</f>
        <v>30</v>
      </c>
      <c r="N44" s="89">
        <f>COMPILATORE!F40</f>
        <v>2</v>
      </c>
      <c r="O44" s="89">
        <f>COMPILATORE!G40</f>
        <v>22</v>
      </c>
      <c r="P44" s="89">
        <f>COMPILATORE!H40</f>
        <v>2</v>
      </c>
      <c r="Q44" s="89">
        <f>COMPILATORE!I40</f>
        <v>31</v>
      </c>
      <c r="R44" s="89">
        <f>COMPILATORE!J40</f>
        <v>2</v>
      </c>
      <c r="S44" s="89">
        <f>COMPILATORE!K40</f>
        <v>35</v>
      </c>
      <c r="T44" s="89">
        <f>COMPILATORE!L40</f>
        <v>2</v>
      </c>
      <c r="U44" s="89">
        <f>COMPILATORE!M40</f>
        <v>34.659999999999997</v>
      </c>
      <c r="V44" s="89">
        <f>COMPILATORE!N40</f>
        <v>2</v>
      </c>
      <c r="W44" s="89">
        <f>COMPILATORE!O40</f>
        <v>39</v>
      </c>
      <c r="X44" s="89">
        <f>COMPILATORE!P40</f>
        <v>2</v>
      </c>
      <c r="Y44" s="89">
        <f>COMPILATORE!Q40</f>
        <v>0</v>
      </c>
      <c r="Z44" s="89">
        <f>COMPILATORE!R40</f>
        <v>0</v>
      </c>
      <c r="AA44" s="89">
        <f>COMPILATORE!S40</f>
        <v>37.33</v>
      </c>
      <c r="AB44" s="89">
        <f>COMPILATORE!T40</f>
        <v>2</v>
      </c>
      <c r="AC44" s="89">
        <f>COMPILATORE!U40</f>
        <v>32</v>
      </c>
      <c r="AD44" s="89">
        <f>COMPILATORE!V40</f>
        <v>2</v>
      </c>
      <c r="AE44" s="89">
        <f>COMPILATORE!W40</f>
        <v>0</v>
      </c>
      <c r="AF44" s="89">
        <f>COMPILATORE!X40</f>
        <v>0</v>
      </c>
      <c r="AG44" s="89">
        <f>COMPILATORE!Y40</f>
        <v>0</v>
      </c>
      <c r="AH44" s="89">
        <f>COMPILATORE!Z40</f>
        <v>0</v>
      </c>
      <c r="AI44" s="89">
        <f>COMPILATORE!AA40</f>
        <v>0</v>
      </c>
      <c r="AJ44" s="89">
        <f>COMPILATORE!AB40</f>
        <v>0</v>
      </c>
      <c r="AK44" s="89">
        <f>COMPILATORE!AC40</f>
        <v>0</v>
      </c>
      <c r="AL44" s="89">
        <f>COMPILATORE!AD40</f>
        <v>0</v>
      </c>
      <c r="AM44" s="89">
        <f>COMPILATORE!AE40</f>
        <v>0</v>
      </c>
      <c r="AN44" s="89">
        <f>COMPILATORE!AF40</f>
        <v>0</v>
      </c>
      <c r="AO44" s="89">
        <f>COMPILATORE!AG40</f>
        <v>0</v>
      </c>
      <c r="AP44" s="89">
        <f>COMPILATORE!AH40</f>
        <v>0</v>
      </c>
    </row>
    <row r="45" spans="1:42" ht="26.25" customHeight="1">
      <c r="A45" s="20">
        <v>38</v>
      </c>
      <c r="B45" s="64" t="str">
        <f>COMPILATORE!B41</f>
        <v>Sabatini Patrizio</v>
      </c>
      <c r="C45" s="65" t="s">
        <v>62</v>
      </c>
      <c r="D45" s="66"/>
      <c r="E45" s="161">
        <f t="shared" si="0"/>
        <v>16.895</v>
      </c>
      <c r="F45" s="136">
        <f t="shared" si="1"/>
        <v>8</v>
      </c>
      <c r="G45" s="128">
        <f t="shared" si="2"/>
        <v>0</v>
      </c>
      <c r="H45" s="128">
        <f t="shared" si="6"/>
        <v>8</v>
      </c>
      <c r="I45" s="129">
        <f t="shared" si="4"/>
        <v>270.32</v>
      </c>
      <c r="J45" s="130">
        <f t="shared" si="5"/>
        <v>16</v>
      </c>
      <c r="K45" s="89">
        <f>COMPILATORE!C41</f>
        <v>33</v>
      </c>
      <c r="L45" s="89">
        <f>COMPILATORE!D41</f>
        <v>2</v>
      </c>
      <c r="M45" s="89">
        <f>COMPILATORE!E41</f>
        <v>34</v>
      </c>
      <c r="N45" s="89">
        <f>COMPILATORE!F41</f>
        <v>2</v>
      </c>
      <c r="O45" s="89">
        <f>COMPILATORE!G41</f>
        <v>30.66</v>
      </c>
      <c r="P45" s="89">
        <f>COMPILATORE!H41</f>
        <v>2</v>
      </c>
      <c r="Q45" s="89">
        <f>COMPILATORE!I41</f>
        <v>0</v>
      </c>
      <c r="R45" s="89">
        <f>COMPILATORE!J41</f>
        <v>0</v>
      </c>
      <c r="S45" s="89">
        <f>COMPILATORE!K41</f>
        <v>34</v>
      </c>
      <c r="T45" s="89">
        <f>COMPILATORE!L41</f>
        <v>2</v>
      </c>
      <c r="U45" s="89">
        <f>COMPILATORE!M41</f>
        <v>0</v>
      </c>
      <c r="V45" s="89">
        <f>COMPILATORE!N41</f>
        <v>0</v>
      </c>
      <c r="W45" s="89">
        <f>COMPILATORE!O41</f>
        <v>36</v>
      </c>
      <c r="X45" s="89">
        <f>COMPILATORE!P41</f>
        <v>2</v>
      </c>
      <c r="Y45" s="89">
        <f>COMPILATORE!Q41</f>
        <v>35</v>
      </c>
      <c r="Z45" s="89">
        <f>COMPILATORE!R41</f>
        <v>2</v>
      </c>
      <c r="AA45" s="89">
        <f>COMPILATORE!S41</f>
        <v>38.659999999999997</v>
      </c>
      <c r="AB45" s="89">
        <f>COMPILATORE!T41</f>
        <v>2</v>
      </c>
      <c r="AC45" s="89">
        <f>COMPILATORE!U41</f>
        <v>29</v>
      </c>
      <c r="AD45" s="89">
        <f>COMPILATORE!V41</f>
        <v>2</v>
      </c>
      <c r="AE45" s="89">
        <f>COMPILATORE!W41</f>
        <v>0</v>
      </c>
      <c r="AF45" s="89">
        <f>COMPILATORE!X41</f>
        <v>0</v>
      </c>
      <c r="AG45" s="89">
        <f>COMPILATORE!Y41</f>
        <v>0</v>
      </c>
      <c r="AH45" s="89">
        <f>COMPILATORE!Z41</f>
        <v>0</v>
      </c>
      <c r="AI45" s="89">
        <f>COMPILATORE!AA41</f>
        <v>0</v>
      </c>
      <c r="AJ45" s="89">
        <f>COMPILATORE!AB41</f>
        <v>0</v>
      </c>
      <c r="AK45" s="89">
        <f>COMPILATORE!AC41</f>
        <v>0</v>
      </c>
      <c r="AL45" s="89">
        <f>COMPILATORE!AD41</f>
        <v>0</v>
      </c>
      <c r="AM45" s="89">
        <f>COMPILATORE!AE41</f>
        <v>0</v>
      </c>
      <c r="AN45" s="89">
        <f>COMPILATORE!AF41</f>
        <v>0</v>
      </c>
      <c r="AO45" s="89">
        <f>COMPILATORE!AG41</f>
        <v>0</v>
      </c>
      <c r="AP45" s="89">
        <f>COMPILATORE!AH41</f>
        <v>0</v>
      </c>
    </row>
    <row r="46" spans="1:42" ht="26.25" customHeight="1">
      <c r="A46" s="20">
        <v>39</v>
      </c>
      <c r="B46" s="64" t="str">
        <f>COMPILATORE!B42</f>
        <v>Santini Marco</v>
      </c>
      <c r="C46" s="65" t="s">
        <v>61</v>
      </c>
      <c r="D46" s="66"/>
      <c r="E46" s="161">
        <f t="shared" si="0"/>
        <v>20.9375</v>
      </c>
      <c r="F46" s="136">
        <f t="shared" si="1"/>
        <v>8</v>
      </c>
      <c r="G46" s="128">
        <f t="shared" si="2"/>
        <v>1</v>
      </c>
      <c r="H46" s="128">
        <f t="shared" si="6"/>
        <v>7</v>
      </c>
      <c r="I46" s="129">
        <f t="shared" si="4"/>
        <v>335</v>
      </c>
      <c r="J46" s="130">
        <f t="shared" si="5"/>
        <v>16</v>
      </c>
      <c r="K46" s="123">
        <v>0</v>
      </c>
      <c r="L46" s="123">
        <v>0</v>
      </c>
      <c r="M46" s="89">
        <f>COMPILATORE!E42</f>
        <v>41</v>
      </c>
      <c r="N46" s="89">
        <f>COMPILATORE!F42</f>
        <v>2</v>
      </c>
      <c r="O46" s="123">
        <v>0</v>
      </c>
      <c r="P46" s="123">
        <v>0</v>
      </c>
      <c r="Q46" s="89">
        <f>COMPILATORE!I42</f>
        <v>41</v>
      </c>
      <c r="R46" s="89">
        <f>COMPILATORE!J42</f>
        <v>2</v>
      </c>
      <c r="S46" s="123">
        <v>0</v>
      </c>
      <c r="T46" s="123">
        <v>0</v>
      </c>
      <c r="U46" s="89">
        <f>COMPILATORE!M42</f>
        <v>40</v>
      </c>
      <c r="V46" s="89">
        <f>COMPILATORE!N42</f>
        <v>2</v>
      </c>
      <c r="W46" s="89">
        <f>COMPILATORE!O42</f>
        <v>43</v>
      </c>
      <c r="X46" s="89">
        <f>COMPILATORE!P42</f>
        <v>2</v>
      </c>
      <c r="Y46" s="89">
        <f>COMPILATORE!Q42</f>
        <v>43</v>
      </c>
      <c r="Z46" s="89">
        <f>COMPILATORE!R42</f>
        <v>2</v>
      </c>
      <c r="AA46" s="89">
        <f>COMPILATORE!S42</f>
        <v>42</v>
      </c>
      <c r="AB46" s="89">
        <f>COMPILATORE!T42</f>
        <v>2</v>
      </c>
      <c r="AC46" s="89">
        <f>COMPILATORE!U42</f>
        <v>43</v>
      </c>
      <c r="AD46" s="89">
        <f>COMPILATORE!V42</f>
        <v>2</v>
      </c>
      <c r="AE46" s="89">
        <f>COMPILATORE!W42</f>
        <v>0</v>
      </c>
      <c r="AF46" s="89">
        <f>COMPILATORE!X42</f>
        <v>0</v>
      </c>
      <c r="AG46" s="89">
        <f>COMPILATORE!Y42</f>
        <v>42</v>
      </c>
      <c r="AH46" s="89">
        <f>COMPILATORE!Z42</f>
        <v>2</v>
      </c>
      <c r="AI46" s="89">
        <f>COMPILATORE!AA42</f>
        <v>0</v>
      </c>
      <c r="AJ46" s="89">
        <f>COMPILATORE!AB42</f>
        <v>0</v>
      </c>
      <c r="AK46" s="89">
        <f>COMPILATORE!AC42</f>
        <v>0</v>
      </c>
      <c r="AL46" s="89">
        <f>COMPILATORE!AD42</f>
        <v>0</v>
      </c>
      <c r="AM46" s="89">
        <f>COMPILATORE!AE42</f>
        <v>0</v>
      </c>
      <c r="AN46" s="89">
        <f>COMPILATORE!AF42</f>
        <v>0</v>
      </c>
      <c r="AO46" s="89">
        <f>COMPILATORE!AG42</f>
        <v>0</v>
      </c>
      <c r="AP46" s="89">
        <f>COMPILATORE!AH42</f>
        <v>0</v>
      </c>
    </row>
    <row r="47" spans="1:42" ht="26.25" customHeight="1">
      <c r="A47" s="20">
        <v>40</v>
      </c>
      <c r="B47" s="64" t="str">
        <f>COMPILATORE!B43</f>
        <v>Seri Claudio</v>
      </c>
      <c r="C47" s="65" t="s">
        <v>60</v>
      </c>
      <c r="D47" s="66"/>
      <c r="E47" s="161">
        <f t="shared" si="0"/>
        <v>13.75</v>
      </c>
      <c r="F47" s="136">
        <f t="shared" si="1"/>
        <v>2</v>
      </c>
      <c r="G47" s="128">
        <f t="shared" si="2"/>
        <v>0</v>
      </c>
      <c r="H47" s="128">
        <f t="shared" si="6"/>
        <v>2</v>
      </c>
      <c r="I47" s="129">
        <f t="shared" si="4"/>
        <v>55</v>
      </c>
      <c r="J47" s="130">
        <f t="shared" si="5"/>
        <v>4</v>
      </c>
      <c r="K47" s="89">
        <f>COMPILATORE!C43</f>
        <v>0</v>
      </c>
      <c r="L47" s="89">
        <f>COMPILATORE!D43</f>
        <v>0</v>
      </c>
      <c r="M47" s="89">
        <f>COMPILATORE!E43</f>
        <v>27</v>
      </c>
      <c r="N47" s="89">
        <f>COMPILATORE!F43</f>
        <v>2</v>
      </c>
      <c r="O47" s="89">
        <f>COMPILATORE!G43</f>
        <v>0</v>
      </c>
      <c r="P47" s="89">
        <f>COMPILATORE!H43</f>
        <v>0</v>
      </c>
      <c r="Q47" s="89">
        <f>COMPILATORE!I43</f>
        <v>0</v>
      </c>
      <c r="R47" s="89">
        <f>COMPILATORE!J43</f>
        <v>0</v>
      </c>
      <c r="S47" s="89">
        <f>COMPILATORE!K43</f>
        <v>0</v>
      </c>
      <c r="T47" s="89">
        <f>COMPILATORE!L43</f>
        <v>0</v>
      </c>
      <c r="U47" s="89">
        <f>COMPILATORE!M43</f>
        <v>0</v>
      </c>
      <c r="V47" s="89">
        <f>COMPILATORE!N43</f>
        <v>0</v>
      </c>
      <c r="W47" s="89">
        <f>COMPILATORE!O43</f>
        <v>0</v>
      </c>
      <c r="X47" s="89">
        <f>COMPILATORE!P43</f>
        <v>0</v>
      </c>
      <c r="Y47" s="89">
        <f>COMPILATORE!Q43</f>
        <v>0</v>
      </c>
      <c r="Z47" s="89">
        <f>COMPILATORE!R43</f>
        <v>0</v>
      </c>
      <c r="AA47" s="89">
        <f>COMPILATORE!S43</f>
        <v>28</v>
      </c>
      <c r="AB47" s="89">
        <f>COMPILATORE!T43</f>
        <v>2</v>
      </c>
      <c r="AC47" s="89">
        <f>COMPILATORE!U43</f>
        <v>0</v>
      </c>
      <c r="AD47" s="89">
        <f>COMPILATORE!V43</f>
        <v>0</v>
      </c>
      <c r="AE47" s="89">
        <f>COMPILATORE!W43</f>
        <v>0</v>
      </c>
      <c r="AF47" s="89">
        <f>COMPILATORE!X43</f>
        <v>0</v>
      </c>
      <c r="AG47" s="89">
        <f>COMPILATORE!Y43</f>
        <v>0</v>
      </c>
      <c r="AH47" s="89">
        <f>COMPILATORE!Z43</f>
        <v>0</v>
      </c>
      <c r="AI47" s="89">
        <f>COMPILATORE!AA43</f>
        <v>0</v>
      </c>
      <c r="AJ47" s="89">
        <f>COMPILATORE!AB43</f>
        <v>0</v>
      </c>
      <c r="AK47" s="89">
        <f>COMPILATORE!AC43</f>
        <v>0</v>
      </c>
      <c r="AL47" s="89">
        <f>COMPILATORE!AD43</f>
        <v>0</v>
      </c>
      <c r="AM47" s="89">
        <f>COMPILATORE!AE43</f>
        <v>0</v>
      </c>
      <c r="AN47" s="89">
        <f>COMPILATORE!AF43</f>
        <v>0</v>
      </c>
      <c r="AO47" s="89">
        <f>COMPILATORE!AG43</f>
        <v>0</v>
      </c>
      <c r="AP47" s="89">
        <f>COMPILATORE!AH43</f>
        <v>0</v>
      </c>
    </row>
    <row r="48" spans="1:42" ht="26.25" customHeight="1">
      <c r="A48" s="20">
        <v>41</v>
      </c>
      <c r="B48" s="64" t="str">
        <f>COMPILATORE!B44</f>
        <v>Tarchini Giacomo</v>
      </c>
      <c r="C48" s="65" t="s">
        <v>61</v>
      </c>
      <c r="D48" s="66" t="s">
        <v>83</v>
      </c>
      <c r="E48" s="161">
        <f t="shared" si="0"/>
        <v>22.803749999999997</v>
      </c>
      <c r="F48" s="136">
        <f t="shared" si="1"/>
        <v>8</v>
      </c>
      <c r="G48" s="128">
        <f t="shared" si="2"/>
        <v>2</v>
      </c>
      <c r="H48" s="128">
        <f t="shared" si="6"/>
        <v>6</v>
      </c>
      <c r="I48" s="129">
        <f t="shared" si="4"/>
        <v>364.85999999999996</v>
      </c>
      <c r="J48" s="130">
        <f t="shared" si="5"/>
        <v>16</v>
      </c>
      <c r="K48" s="123">
        <v>0</v>
      </c>
      <c r="L48" s="123">
        <v>0</v>
      </c>
      <c r="M48" s="123">
        <v>0</v>
      </c>
      <c r="N48" s="123">
        <v>0</v>
      </c>
      <c r="O48" s="89">
        <f>COMPILATORE!G44</f>
        <v>48</v>
      </c>
      <c r="P48" s="89">
        <f>COMPILATORE!H44</f>
        <v>2</v>
      </c>
      <c r="Q48" s="89">
        <f>COMPILATORE!I44</f>
        <v>46</v>
      </c>
      <c r="R48" s="89">
        <f>COMPILATORE!J44</f>
        <v>2</v>
      </c>
      <c r="S48" s="89">
        <f>COMPILATORE!K44</f>
        <v>0</v>
      </c>
      <c r="T48" s="89">
        <f>COMPILATORE!L44</f>
        <v>0</v>
      </c>
      <c r="U48" s="89">
        <f>COMPILATORE!M44</f>
        <v>44.66</v>
      </c>
      <c r="V48" s="89">
        <f>COMPILATORE!N44</f>
        <v>2</v>
      </c>
      <c r="W48" s="89">
        <f>COMPILATORE!O44</f>
        <v>45</v>
      </c>
      <c r="X48" s="89">
        <f>COMPILATORE!P44</f>
        <v>2</v>
      </c>
      <c r="Y48" s="89">
        <f>COMPILATORE!Q44</f>
        <v>47</v>
      </c>
      <c r="Z48" s="89">
        <f>COMPILATORE!R44</f>
        <v>2</v>
      </c>
      <c r="AA48" s="89">
        <f>COMPILATORE!S44</f>
        <v>0</v>
      </c>
      <c r="AB48" s="89">
        <f>COMPILATORE!T44</f>
        <v>0</v>
      </c>
      <c r="AC48" s="89">
        <f>COMPILATORE!U44</f>
        <v>41</v>
      </c>
      <c r="AD48" s="89">
        <f>COMPILATORE!V44</f>
        <v>2</v>
      </c>
      <c r="AE48" s="89">
        <f>COMPILATORE!W44</f>
        <v>0</v>
      </c>
      <c r="AF48" s="89">
        <f>COMPILATORE!X44</f>
        <v>0</v>
      </c>
      <c r="AG48" s="89">
        <f>COMPILATORE!Y44</f>
        <v>46.8</v>
      </c>
      <c r="AH48" s="89">
        <f>COMPILATORE!Z44</f>
        <v>2</v>
      </c>
      <c r="AI48" s="123">
        <v>0</v>
      </c>
      <c r="AJ48" s="123">
        <v>0</v>
      </c>
      <c r="AK48" s="89">
        <f>COMPILATORE!AC44</f>
        <v>0</v>
      </c>
      <c r="AL48" s="89">
        <f>COMPILATORE!AD44</f>
        <v>0</v>
      </c>
      <c r="AM48" s="89">
        <f>COMPILATORE!AE44</f>
        <v>0</v>
      </c>
      <c r="AN48" s="89">
        <f>COMPILATORE!AF44</f>
        <v>0</v>
      </c>
      <c r="AO48" s="89">
        <f>COMPILATORE!AG44</f>
        <v>46.4</v>
      </c>
      <c r="AP48" s="89">
        <f>COMPILATORE!AH44</f>
        <v>2</v>
      </c>
    </row>
    <row r="49" spans="1:42" ht="26.25" customHeight="1">
      <c r="A49" s="20">
        <v>42</v>
      </c>
      <c r="B49" s="64">
        <f>COMPILATORE!B45</f>
        <v>0</v>
      </c>
      <c r="C49" s="65"/>
      <c r="D49" s="66"/>
      <c r="E49" s="161" t="e">
        <f t="shared" si="0"/>
        <v>#DIV/0!</v>
      </c>
      <c r="F49" s="136">
        <f t="shared" si="1"/>
        <v>0</v>
      </c>
      <c r="G49" s="128">
        <f t="shared" si="2"/>
        <v>0</v>
      </c>
      <c r="H49" s="128">
        <f t="shared" si="6"/>
        <v>0</v>
      </c>
      <c r="I49" s="129">
        <f>K49+M49+O49+Q49+S49+U49+W49+Y49+AA49+AC49+AE49+AG49+AI49+AK49+AM49+AO49</f>
        <v>0</v>
      </c>
      <c r="J49" s="130">
        <f t="shared" si="5"/>
        <v>0</v>
      </c>
      <c r="K49" s="89">
        <f>COMPILATORE!C45</f>
        <v>0</v>
      </c>
      <c r="L49" s="89">
        <f>COMPILATORE!D45</f>
        <v>0</v>
      </c>
      <c r="M49" s="89">
        <f>COMPILATORE!E45</f>
        <v>0</v>
      </c>
      <c r="N49" s="89">
        <f>COMPILATORE!F45</f>
        <v>0</v>
      </c>
      <c r="O49" s="89">
        <f>COMPILATORE!G45</f>
        <v>0</v>
      </c>
      <c r="P49" s="89">
        <f>COMPILATORE!H45</f>
        <v>0</v>
      </c>
      <c r="Q49" s="89">
        <f>COMPILATORE!I45</f>
        <v>0</v>
      </c>
      <c r="R49" s="89">
        <f>COMPILATORE!J45</f>
        <v>0</v>
      </c>
      <c r="S49" s="89">
        <f>COMPILATORE!K45</f>
        <v>0</v>
      </c>
      <c r="T49" s="89">
        <f>COMPILATORE!L45</f>
        <v>0</v>
      </c>
      <c r="U49" s="89">
        <f>COMPILATORE!M45</f>
        <v>0</v>
      </c>
      <c r="V49" s="89">
        <f>COMPILATORE!N45</f>
        <v>0</v>
      </c>
      <c r="W49" s="89">
        <f>COMPILATORE!O45</f>
        <v>0</v>
      </c>
      <c r="X49" s="89">
        <f>COMPILATORE!P45</f>
        <v>0</v>
      </c>
      <c r="Y49" s="89">
        <f>COMPILATORE!Q45</f>
        <v>0</v>
      </c>
      <c r="Z49" s="89">
        <f>COMPILATORE!R45</f>
        <v>0</v>
      </c>
      <c r="AA49" s="89">
        <f>COMPILATORE!S45</f>
        <v>0</v>
      </c>
      <c r="AB49" s="89">
        <f>COMPILATORE!T45</f>
        <v>0</v>
      </c>
      <c r="AC49" s="89">
        <f>COMPILATORE!U45</f>
        <v>0</v>
      </c>
      <c r="AD49" s="89">
        <f>COMPILATORE!V45</f>
        <v>0</v>
      </c>
      <c r="AE49" s="89">
        <f>COMPILATORE!W45</f>
        <v>0</v>
      </c>
      <c r="AF49" s="89">
        <f>COMPILATORE!X45</f>
        <v>0</v>
      </c>
      <c r="AG49" s="89">
        <f>COMPILATORE!Y45</f>
        <v>0</v>
      </c>
      <c r="AH49" s="89">
        <f>COMPILATORE!Z45</f>
        <v>0</v>
      </c>
      <c r="AI49" s="89">
        <f>COMPILATORE!AA45</f>
        <v>0</v>
      </c>
      <c r="AJ49" s="89">
        <f>COMPILATORE!AB45</f>
        <v>0</v>
      </c>
      <c r="AK49" s="89">
        <f>COMPILATORE!AC45</f>
        <v>0</v>
      </c>
      <c r="AL49" s="89">
        <f>COMPILATORE!AD45</f>
        <v>0</v>
      </c>
      <c r="AM49" s="89">
        <f>COMPILATORE!AE45</f>
        <v>0</v>
      </c>
      <c r="AN49" s="89">
        <f>COMPILATORE!AF45</f>
        <v>0</v>
      </c>
      <c r="AO49" s="89">
        <f>COMPILATORE!AG45</f>
        <v>0</v>
      </c>
      <c r="AP49" s="89">
        <f>COMPILATORE!AH45</f>
        <v>0</v>
      </c>
    </row>
    <row r="50" spans="1:42" ht="26.25" customHeight="1">
      <c r="A50" s="20">
        <v>43</v>
      </c>
      <c r="B50" s="64">
        <f>COMPILATORE!B46</f>
        <v>0</v>
      </c>
      <c r="C50" s="65"/>
      <c r="D50" s="66"/>
      <c r="E50" s="161" t="e">
        <f t="shared" si="0"/>
        <v>#DIV/0!</v>
      </c>
      <c r="F50" s="136">
        <f t="shared" si="1"/>
        <v>0</v>
      </c>
      <c r="G50" s="128">
        <f t="shared" si="2"/>
        <v>0</v>
      </c>
      <c r="H50" s="128">
        <f t="shared" si="6"/>
        <v>0</v>
      </c>
      <c r="I50" s="129">
        <f t="shared" si="4"/>
        <v>0</v>
      </c>
      <c r="J50" s="130">
        <f t="shared" si="5"/>
        <v>0</v>
      </c>
      <c r="K50" s="89">
        <f>COMPILATORE!C46</f>
        <v>0</v>
      </c>
      <c r="L50" s="89">
        <f>COMPILATORE!D46</f>
        <v>0</v>
      </c>
      <c r="M50" s="89">
        <f>COMPILATORE!E46</f>
        <v>0</v>
      </c>
      <c r="N50" s="89">
        <f>COMPILATORE!F46</f>
        <v>0</v>
      </c>
      <c r="O50" s="89">
        <f>COMPILATORE!G46</f>
        <v>0</v>
      </c>
      <c r="P50" s="89">
        <f>COMPILATORE!H46</f>
        <v>0</v>
      </c>
      <c r="Q50" s="89">
        <f>COMPILATORE!I46</f>
        <v>0</v>
      </c>
      <c r="R50" s="89">
        <f>COMPILATORE!J46</f>
        <v>0</v>
      </c>
      <c r="S50" s="89">
        <f>COMPILATORE!K46</f>
        <v>0</v>
      </c>
      <c r="T50" s="89">
        <f>COMPILATORE!L46</f>
        <v>0</v>
      </c>
      <c r="U50" s="89">
        <f>COMPILATORE!M46</f>
        <v>0</v>
      </c>
      <c r="V50" s="89">
        <f>COMPILATORE!N46</f>
        <v>0</v>
      </c>
      <c r="W50" s="89">
        <f>COMPILATORE!O46</f>
        <v>0</v>
      </c>
      <c r="X50" s="89">
        <f>COMPILATORE!P46</f>
        <v>0</v>
      </c>
      <c r="Y50" s="89">
        <f>COMPILATORE!Q46</f>
        <v>0</v>
      </c>
      <c r="Z50" s="89">
        <f>COMPILATORE!R46</f>
        <v>0</v>
      </c>
      <c r="AA50" s="89">
        <f>COMPILATORE!S46</f>
        <v>0</v>
      </c>
      <c r="AB50" s="89">
        <f>COMPILATORE!T46</f>
        <v>0</v>
      </c>
      <c r="AC50" s="89">
        <f>COMPILATORE!U46</f>
        <v>0</v>
      </c>
      <c r="AD50" s="89">
        <f>COMPILATORE!V46</f>
        <v>0</v>
      </c>
      <c r="AE50" s="89">
        <f>COMPILATORE!W46</f>
        <v>0</v>
      </c>
      <c r="AF50" s="89">
        <f>COMPILATORE!X46</f>
        <v>0</v>
      </c>
      <c r="AG50" s="89">
        <f>COMPILATORE!Y46</f>
        <v>0</v>
      </c>
      <c r="AH50" s="89">
        <f>COMPILATORE!Z46</f>
        <v>0</v>
      </c>
      <c r="AI50" s="89">
        <f>COMPILATORE!AA46</f>
        <v>0</v>
      </c>
      <c r="AJ50" s="89">
        <f>COMPILATORE!AB46</f>
        <v>0</v>
      </c>
      <c r="AK50" s="89">
        <f>COMPILATORE!AC46</f>
        <v>0</v>
      </c>
      <c r="AL50" s="89">
        <f>COMPILATORE!AD46</f>
        <v>0</v>
      </c>
      <c r="AM50" s="89">
        <f>COMPILATORE!AE46</f>
        <v>0</v>
      </c>
      <c r="AN50" s="89">
        <f>COMPILATORE!AF46</f>
        <v>0</v>
      </c>
      <c r="AO50" s="89">
        <f>COMPILATORE!AG46</f>
        <v>0</v>
      </c>
      <c r="AP50" s="89">
        <f>COMPILATORE!AH46</f>
        <v>0</v>
      </c>
    </row>
    <row r="51" spans="1:42" ht="26.25" customHeight="1">
      <c r="A51" s="20">
        <v>44</v>
      </c>
      <c r="B51" s="64">
        <f>COMPILATORE!B47</f>
        <v>0</v>
      </c>
      <c r="C51" s="65"/>
      <c r="D51" s="66"/>
      <c r="E51" s="161" t="e">
        <f t="shared" si="0"/>
        <v>#DIV/0!</v>
      </c>
      <c r="F51" s="136">
        <f t="shared" si="1"/>
        <v>0</v>
      </c>
      <c r="G51" s="128">
        <f t="shared" si="2"/>
        <v>0</v>
      </c>
      <c r="H51" s="128">
        <f t="shared" si="6"/>
        <v>0</v>
      </c>
      <c r="I51" s="129">
        <f t="shared" si="4"/>
        <v>0</v>
      </c>
      <c r="J51" s="130">
        <f t="shared" si="5"/>
        <v>0</v>
      </c>
      <c r="K51" s="89">
        <f>COMPILATORE!C47</f>
        <v>0</v>
      </c>
      <c r="L51" s="89">
        <f>COMPILATORE!D47</f>
        <v>0</v>
      </c>
      <c r="M51" s="89">
        <f>COMPILATORE!E47</f>
        <v>0</v>
      </c>
      <c r="N51" s="89">
        <f>COMPILATORE!F47</f>
        <v>0</v>
      </c>
      <c r="O51" s="89">
        <f>COMPILATORE!G47</f>
        <v>0</v>
      </c>
      <c r="P51" s="89">
        <f>COMPILATORE!H47</f>
        <v>0</v>
      </c>
      <c r="Q51" s="89">
        <f>COMPILATORE!I47</f>
        <v>0</v>
      </c>
      <c r="R51" s="89">
        <f>COMPILATORE!J47</f>
        <v>0</v>
      </c>
      <c r="S51" s="89">
        <f>COMPILATORE!K47</f>
        <v>0</v>
      </c>
      <c r="T51" s="89">
        <f>COMPILATORE!L47</f>
        <v>0</v>
      </c>
      <c r="U51" s="89">
        <f>COMPILATORE!M47</f>
        <v>0</v>
      </c>
      <c r="V51" s="89">
        <f>COMPILATORE!N47</f>
        <v>0</v>
      </c>
      <c r="W51" s="89">
        <f>COMPILATORE!O47</f>
        <v>0</v>
      </c>
      <c r="X51" s="89">
        <f>COMPILATORE!P47</f>
        <v>0</v>
      </c>
      <c r="Y51" s="89">
        <f>COMPILATORE!Q47</f>
        <v>0</v>
      </c>
      <c r="Z51" s="89">
        <f>COMPILATORE!R47</f>
        <v>0</v>
      </c>
      <c r="AA51" s="89">
        <f>COMPILATORE!S47</f>
        <v>0</v>
      </c>
      <c r="AB51" s="89">
        <f>COMPILATORE!T47</f>
        <v>0</v>
      </c>
      <c r="AC51" s="89">
        <f>COMPILATORE!U47</f>
        <v>0</v>
      </c>
      <c r="AD51" s="89">
        <f>COMPILATORE!V47</f>
        <v>0</v>
      </c>
      <c r="AE51" s="89">
        <f>COMPILATORE!W47</f>
        <v>0</v>
      </c>
      <c r="AF51" s="89">
        <f>COMPILATORE!X47</f>
        <v>0</v>
      </c>
      <c r="AG51" s="89">
        <f>COMPILATORE!Y47</f>
        <v>0</v>
      </c>
      <c r="AH51" s="89">
        <f>COMPILATORE!Z47</f>
        <v>0</v>
      </c>
      <c r="AI51" s="89">
        <f>COMPILATORE!AA47</f>
        <v>0</v>
      </c>
      <c r="AJ51" s="89">
        <f>COMPILATORE!AB47</f>
        <v>0</v>
      </c>
      <c r="AK51" s="89">
        <f>COMPILATORE!AC47</f>
        <v>0</v>
      </c>
      <c r="AL51" s="89">
        <f>COMPILATORE!AD47</f>
        <v>0</v>
      </c>
      <c r="AM51" s="89">
        <f>COMPILATORE!AE47</f>
        <v>0</v>
      </c>
      <c r="AN51" s="89">
        <f>COMPILATORE!AF47</f>
        <v>0</v>
      </c>
      <c r="AO51" s="89">
        <f>COMPILATORE!AG47</f>
        <v>0</v>
      </c>
      <c r="AP51" s="89">
        <f>COMPILATORE!AH47</f>
        <v>0</v>
      </c>
    </row>
    <row r="52" spans="1:42" ht="26.15" customHeight="1">
      <c r="A52" s="20">
        <v>45</v>
      </c>
      <c r="B52" s="64">
        <f>COMPILATORE!B48</f>
        <v>0</v>
      </c>
      <c r="C52" s="65"/>
      <c r="D52" s="66"/>
      <c r="E52" s="161" t="e">
        <f t="shared" si="0"/>
        <v>#DIV/0!</v>
      </c>
      <c r="F52" s="136">
        <f t="shared" si="1"/>
        <v>0</v>
      </c>
      <c r="G52" s="128">
        <f t="shared" si="2"/>
        <v>0</v>
      </c>
      <c r="H52" s="128">
        <f t="shared" si="6"/>
        <v>0</v>
      </c>
      <c r="I52" s="129">
        <f t="shared" si="4"/>
        <v>0</v>
      </c>
      <c r="J52" s="130">
        <f t="shared" si="5"/>
        <v>0</v>
      </c>
      <c r="K52" s="89">
        <f>COMPILATORE!C48</f>
        <v>0</v>
      </c>
      <c r="L52" s="89">
        <f>COMPILATORE!D48</f>
        <v>0</v>
      </c>
      <c r="M52" s="89">
        <f>COMPILATORE!E48</f>
        <v>0</v>
      </c>
      <c r="N52" s="89">
        <f>COMPILATORE!F48</f>
        <v>0</v>
      </c>
      <c r="O52" s="89">
        <f>COMPILATORE!G48</f>
        <v>0</v>
      </c>
      <c r="P52" s="89">
        <f>COMPILATORE!H48</f>
        <v>0</v>
      </c>
      <c r="Q52" s="89">
        <f>COMPILATORE!I48</f>
        <v>0</v>
      </c>
      <c r="R52" s="89">
        <f>COMPILATORE!J48</f>
        <v>0</v>
      </c>
      <c r="S52" s="89">
        <f>COMPILATORE!K48</f>
        <v>0</v>
      </c>
      <c r="T52" s="89">
        <f>COMPILATORE!L48</f>
        <v>0</v>
      </c>
      <c r="U52" s="89">
        <f>COMPILATORE!M48</f>
        <v>0</v>
      </c>
      <c r="V52" s="89">
        <f>COMPILATORE!N48</f>
        <v>0</v>
      </c>
      <c r="W52" s="89">
        <f>COMPILATORE!O48</f>
        <v>0</v>
      </c>
      <c r="X52" s="89">
        <f>COMPILATORE!P48</f>
        <v>0</v>
      </c>
      <c r="Y52" s="89">
        <f>COMPILATORE!Q48</f>
        <v>0</v>
      </c>
      <c r="Z52" s="89">
        <f>COMPILATORE!R48</f>
        <v>0</v>
      </c>
      <c r="AA52" s="89">
        <f>COMPILATORE!S48</f>
        <v>0</v>
      </c>
      <c r="AB52" s="89">
        <f>COMPILATORE!T48</f>
        <v>0</v>
      </c>
      <c r="AC52" s="89">
        <f>COMPILATORE!U48</f>
        <v>0</v>
      </c>
      <c r="AD52" s="89">
        <f>COMPILATORE!V48</f>
        <v>0</v>
      </c>
      <c r="AE52" s="89">
        <f>COMPILATORE!W48</f>
        <v>0</v>
      </c>
      <c r="AF52" s="89">
        <f>COMPILATORE!X48</f>
        <v>0</v>
      </c>
      <c r="AG52" s="89">
        <f>COMPILATORE!Y48</f>
        <v>0</v>
      </c>
      <c r="AH52" s="89">
        <f>COMPILATORE!Z48</f>
        <v>0</v>
      </c>
      <c r="AI52" s="89">
        <f>COMPILATORE!AA48</f>
        <v>0</v>
      </c>
      <c r="AJ52" s="89">
        <f>COMPILATORE!AB48</f>
        <v>0</v>
      </c>
      <c r="AK52" s="89">
        <f>COMPILATORE!AC48</f>
        <v>0</v>
      </c>
      <c r="AL52" s="89">
        <f>COMPILATORE!AD48</f>
        <v>0</v>
      </c>
      <c r="AM52" s="89">
        <f>COMPILATORE!AE48</f>
        <v>0</v>
      </c>
      <c r="AN52" s="89">
        <f>COMPILATORE!AF48</f>
        <v>0</v>
      </c>
      <c r="AO52" s="89">
        <f>COMPILATORE!AG48</f>
        <v>0</v>
      </c>
      <c r="AP52" s="89">
        <f>COMPILATORE!AH48</f>
        <v>0</v>
      </c>
    </row>
    <row r="53" spans="1:42" ht="26.25" customHeight="1">
      <c r="A53" s="20">
        <v>46</v>
      </c>
      <c r="B53" s="64">
        <f>COMPILATORE!B49</f>
        <v>0</v>
      </c>
      <c r="C53" s="65"/>
      <c r="D53" s="66"/>
      <c r="E53" s="161" t="e">
        <f t="shared" si="0"/>
        <v>#DIV/0!</v>
      </c>
      <c r="F53" s="136">
        <f t="shared" si="1"/>
        <v>0</v>
      </c>
      <c r="G53" s="128">
        <f t="shared" si="2"/>
        <v>0</v>
      </c>
      <c r="H53" s="128">
        <f t="shared" si="6"/>
        <v>0</v>
      </c>
      <c r="I53" s="129">
        <f t="shared" si="4"/>
        <v>0</v>
      </c>
      <c r="J53" s="130">
        <f t="shared" si="5"/>
        <v>0</v>
      </c>
      <c r="K53" s="89">
        <f>COMPILATORE!C49</f>
        <v>0</v>
      </c>
      <c r="L53" s="89">
        <f>COMPILATORE!D49</f>
        <v>0</v>
      </c>
      <c r="M53" s="89">
        <f>COMPILATORE!E49</f>
        <v>0</v>
      </c>
      <c r="N53" s="89">
        <f>COMPILATORE!F49</f>
        <v>0</v>
      </c>
      <c r="O53" s="89">
        <f>COMPILATORE!G49</f>
        <v>0</v>
      </c>
      <c r="P53" s="89">
        <f>COMPILATORE!H49</f>
        <v>0</v>
      </c>
      <c r="Q53" s="89">
        <f>COMPILATORE!I49</f>
        <v>0</v>
      </c>
      <c r="R53" s="89">
        <f>COMPILATORE!J49</f>
        <v>0</v>
      </c>
      <c r="S53" s="89">
        <f>COMPILATORE!K49</f>
        <v>0</v>
      </c>
      <c r="T53" s="89">
        <f>COMPILATORE!L49</f>
        <v>0</v>
      </c>
      <c r="U53" s="89">
        <f>COMPILATORE!M49</f>
        <v>0</v>
      </c>
      <c r="V53" s="89">
        <f>COMPILATORE!N49</f>
        <v>0</v>
      </c>
      <c r="W53" s="89">
        <f>COMPILATORE!O49</f>
        <v>0</v>
      </c>
      <c r="X53" s="89">
        <f>COMPILATORE!P49</f>
        <v>0</v>
      </c>
      <c r="Y53" s="89">
        <f>COMPILATORE!Q49</f>
        <v>0</v>
      </c>
      <c r="Z53" s="89">
        <f>COMPILATORE!R49</f>
        <v>0</v>
      </c>
      <c r="AA53" s="89">
        <f>COMPILATORE!S49</f>
        <v>0</v>
      </c>
      <c r="AB53" s="89">
        <f>COMPILATORE!T49</f>
        <v>0</v>
      </c>
      <c r="AC53" s="89">
        <f>COMPILATORE!U49</f>
        <v>0</v>
      </c>
      <c r="AD53" s="89">
        <f>COMPILATORE!V49</f>
        <v>0</v>
      </c>
      <c r="AE53" s="89">
        <f>COMPILATORE!W49</f>
        <v>0</v>
      </c>
      <c r="AF53" s="89">
        <f>COMPILATORE!X49</f>
        <v>0</v>
      </c>
      <c r="AG53" s="89">
        <f>COMPILATORE!Y49</f>
        <v>0</v>
      </c>
      <c r="AH53" s="89">
        <f>COMPILATORE!Z49</f>
        <v>0</v>
      </c>
      <c r="AI53" s="89">
        <f>COMPILATORE!AA49</f>
        <v>0</v>
      </c>
      <c r="AJ53" s="89">
        <f>COMPILATORE!AB49</f>
        <v>0</v>
      </c>
      <c r="AK53" s="89">
        <f>COMPILATORE!AC49</f>
        <v>0</v>
      </c>
      <c r="AL53" s="89">
        <f>COMPILATORE!AD49</f>
        <v>0</v>
      </c>
      <c r="AM53" s="89">
        <f>COMPILATORE!AE49</f>
        <v>0</v>
      </c>
      <c r="AN53" s="89">
        <f>COMPILATORE!AF49</f>
        <v>0</v>
      </c>
      <c r="AO53" s="89">
        <f>COMPILATORE!AG49</f>
        <v>0</v>
      </c>
      <c r="AP53" s="89">
        <f>COMPILATORE!AH49</f>
        <v>0</v>
      </c>
    </row>
    <row r="54" spans="1:42" ht="26.25" customHeight="1">
      <c r="A54" s="20">
        <v>47</v>
      </c>
      <c r="B54" s="64">
        <f>COMPILATORE!B50</f>
        <v>0</v>
      </c>
      <c r="C54" s="65"/>
      <c r="D54" s="66"/>
      <c r="E54" s="161" t="e">
        <f t="shared" si="0"/>
        <v>#DIV/0!</v>
      </c>
      <c r="F54" s="136">
        <f t="shared" si="1"/>
        <v>0</v>
      </c>
      <c r="G54" s="128">
        <f t="shared" si="2"/>
        <v>0</v>
      </c>
      <c r="H54" s="128">
        <f t="shared" si="6"/>
        <v>0</v>
      </c>
      <c r="I54" s="129">
        <f t="shared" si="4"/>
        <v>0</v>
      </c>
      <c r="J54" s="130">
        <f t="shared" si="5"/>
        <v>0</v>
      </c>
      <c r="K54" s="89">
        <f>COMPILATORE!C50</f>
        <v>0</v>
      </c>
      <c r="L54" s="89">
        <f>COMPILATORE!D50</f>
        <v>0</v>
      </c>
      <c r="M54" s="89">
        <f>COMPILATORE!E50</f>
        <v>0</v>
      </c>
      <c r="N54" s="89">
        <f>COMPILATORE!F50</f>
        <v>0</v>
      </c>
      <c r="O54" s="89">
        <f>COMPILATORE!G50</f>
        <v>0</v>
      </c>
      <c r="P54" s="89">
        <f>COMPILATORE!H50</f>
        <v>0</v>
      </c>
      <c r="Q54" s="89">
        <f>COMPILATORE!I50</f>
        <v>0</v>
      </c>
      <c r="R54" s="89">
        <f>COMPILATORE!J50</f>
        <v>0</v>
      </c>
      <c r="S54" s="89">
        <f>COMPILATORE!K50</f>
        <v>0</v>
      </c>
      <c r="T54" s="89">
        <f>COMPILATORE!L50</f>
        <v>0</v>
      </c>
      <c r="U54" s="89">
        <f>COMPILATORE!M50</f>
        <v>0</v>
      </c>
      <c r="V54" s="89">
        <f>COMPILATORE!N50</f>
        <v>0</v>
      </c>
      <c r="W54" s="89">
        <f>COMPILATORE!O50</f>
        <v>0</v>
      </c>
      <c r="X54" s="89">
        <f>COMPILATORE!P50</f>
        <v>0</v>
      </c>
      <c r="Y54" s="89">
        <f>COMPILATORE!Q50</f>
        <v>0</v>
      </c>
      <c r="Z54" s="89">
        <f>COMPILATORE!R50</f>
        <v>0</v>
      </c>
      <c r="AA54" s="89">
        <f>COMPILATORE!S50</f>
        <v>0</v>
      </c>
      <c r="AB54" s="89">
        <f>COMPILATORE!T50</f>
        <v>0</v>
      </c>
      <c r="AC54" s="89">
        <f>COMPILATORE!U50</f>
        <v>0</v>
      </c>
      <c r="AD54" s="89">
        <f>COMPILATORE!V50</f>
        <v>0</v>
      </c>
      <c r="AE54" s="89">
        <f>COMPILATORE!W50</f>
        <v>0</v>
      </c>
      <c r="AF54" s="89">
        <f>COMPILATORE!X50</f>
        <v>0</v>
      </c>
      <c r="AG54" s="89">
        <f>COMPILATORE!Y50</f>
        <v>0</v>
      </c>
      <c r="AH54" s="89">
        <f>COMPILATORE!Z50</f>
        <v>0</v>
      </c>
      <c r="AI54" s="89">
        <f>COMPILATORE!AA50</f>
        <v>0</v>
      </c>
      <c r="AJ54" s="89">
        <f>COMPILATORE!AB50</f>
        <v>0</v>
      </c>
      <c r="AK54" s="89">
        <f>COMPILATORE!AC50</f>
        <v>0</v>
      </c>
      <c r="AL54" s="89">
        <f>COMPILATORE!AD50</f>
        <v>0</v>
      </c>
      <c r="AM54" s="89">
        <f>COMPILATORE!AE50</f>
        <v>0</v>
      </c>
      <c r="AN54" s="89">
        <f>COMPILATORE!AF50</f>
        <v>0</v>
      </c>
      <c r="AO54" s="89">
        <f>COMPILATORE!AG50</f>
        <v>0</v>
      </c>
      <c r="AP54" s="89">
        <f>COMPILATORE!AH50</f>
        <v>0</v>
      </c>
    </row>
    <row r="55" spans="1:42" ht="26.25" customHeight="1">
      <c r="A55" s="20">
        <v>48</v>
      </c>
      <c r="B55" s="64">
        <f>COMPILATORE!B51</f>
        <v>0</v>
      </c>
      <c r="C55" s="65"/>
      <c r="D55" s="66"/>
      <c r="E55" s="161" t="e">
        <f t="shared" si="0"/>
        <v>#DIV/0!</v>
      </c>
      <c r="F55" s="136">
        <f t="shared" si="1"/>
        <v>0</v>
      </c>
      <c r="G55" s="128">
        <f t="shared" si="2"/>
        <v>0</v>
      </c>
      <c r="H55" s="128">
        <f t="shared" si="6"/>
        <v>0</v>
      </c>
      <c r="I55" s="129">
        <f t="shared" si="4"/>
        <v>0</v>
      </c>
      <c r="J55" s="130">
        <f t="shared" si="5"/>
        <v>0</v>
      </c>
      <c r="K55" s="89">
        <f>COMPILATORE!C51</f>
        <v>0</v>
      </c>
      <c r="L55" s="89">
        <f>COMPILATORE!D51</f>
        <v>0</v>
      </c>
      <c r="M55" s="89">
        <f>COMPILATORE!E51</f>
        <v>0</v>
      </c>
      <c r="N55" s="89">
        <f>COMPILATORE!F51</f>
        <v>0</v>
      </c>
      <c r="O55" s="89">
        <f>COMPILATORE!G51</f>
        <v>0</v>
      </c>
      <c r="P55" s="89">
        <f>COMPILATORE!H51</f>
        <v>0</v>
      </c>
      <c r="Q55" s="89">
        <f>COMPILATORE!I51</f>
        <v>0</v>
      </c>
      <c r="R55" s="89">
        <f>COMPILATORE!J51</f>
        <v>0</v>
      </c>
      <c r="S55" s="89">
        <f>COMPILATORE!K51</f>
        <v>0</v>
      </c>
      <c r="T55" s="89">
        <f>COMPILATORE!L51</f>
        <v>0</v>
      </c>
      <c r="U55" s="89">
        <f>COMPILATORE!M51</f>
        <v>0</v>
      </c>
      <c r="V55" s="89">
        <f>COMPILATORE!N51</f>
        <v>0</v>
      </c>
      <c r="W55" s="89">
        <f>COMPILATORE!O51</f>
        <v>0</v>
      </c>
      <c r="X55" s="89">
        <f>COMPILATORE!P51</f>
        <v>0</v>
      </c>
      <c r="Y55" s="89">
        <f>COMPILATORE!Q51</f>
        <v>0</v>
      </c>
      <c r="Z55" s="89">
        <f>COMPILATORE!R51</f>
        <v>0</v>
      </c>
      <c r="AA55" s="89">
        <f>COMPILATORE!S51</f>
        <v>0</v>
      </c>
      <c r="AB55" s="89">
        <f>COMPILATORE!T51</f>
        <v>0</v>
      </c>
      <c r="AC55" s="89">
        <f>COMPILATORE!U51</f>
        <v>0</v>
      </c>
      <c r="AD55" s="89">
        <f>COMPILATORE!V51</f>
        <v>0</v>
      </c>
      <c r="AE55" s="89">
        <f>COMPILATORE!W51</f>
        <v>0</v>
      </c>
      <c r="AF55" s="89">
        <f>COMPILATORE!X51</f>
        <v>0</v>
      </c>
      <c r="AG55" s="89">
        <f>COMPILATORE!Y51</f>
        <v>0</v>
      </c>
      <c r="AH55" s="89">
        <f>COMPILATORE!Z51</f>
        <v>0</v>
      </c>
      <c r="AI55" s="89">
        <f>COMPILATORE!AA51</f>
        <v>0</v>
      </c>
      <c r="AJ55" s="89">
        <f>COMPILATORE!AB51</f>
        <v>0</v>
      </c>
      <c r="AK55" s="89">
        <f>COMPILATORE!AC51</f>
        <v>0</v>
      </c>
      <c r="AL55" s="89">
        <f>COMPILATORE!AD51</f>
        <v>0</v>
      </c>
      <c r="AM55" s="89">
        <f>COMPILATORE!AE51</f>
        <v>0</v>
      </c>
      <c r="AN55" s="89">
        <f>COMPILATORE!AF51</f>
        <v>0</v>
      </c>
      <c r="AO55" s="89">
        <f>COMPILATORE!AG51</f>
        <v>0</v>
      </c>
      <c r="AP55" s="89">
        <f>COMPILATORE!AH51</f>
        <v>0</v>
      </c>
    </row>
    <row r="56" spans="1:42" ht="26.25" customHeight="1">
      <c r="A56" s="20">
        <v>49</v>
      </c>
      <c r="B56" s="64">
        <f>COMPILATORE!B52</f>
        <v>0</v>
      </c>
      <c r="C56" s="65"/>
      <c r="D56" s="66"/>
      <c r="E56" s="161" t="e">
        <f t="shared" si="0"/>
        <v>#DIV/0!</v>
      </c>
      <c r="F56" s="136">
        <f t="shared" si="1"/>
        <v>0</v>
      </c>
      <c r="G56" s="128">
        <f t="shared" si="2"/>
        <v>0</v>
      </c>
      <c r="H56" s="128">
        <f t="shared" si="6"/>
        <v>0</v>
      </c>
      <c r="I56" s="129">
        <f t="shared" si="4"/>
        <v>0</v>
      </c>
      <c r="J56" s="130">
        <f t="shared" si="5"/>
        <v>0</v>
      </c>
      <c r="K56" s="89">
        <f>COMPILATORE!C52</f>
        <v>0</v>
      </c>
      <c r="L56" s="89">
        <f>COMPILATORE!D52</f>
        <v>0</v>
      </c>
      <c r="M56" s="89">
        <f>COMPILATORE!E52</f>
        <v>0</v>
      </c>
      <c r="N56" s="89">
        <f>COMPILATORE!F52</f>
        <v>0</v>
      </c>
      <c r="O56" s="89">
        <f>COMPILATORE!G52</f>
        <v>0</v>
      </c>
      <c r="P56" s="89">
        <f>COMPILATORE!H52</f>
        <v>0</v>
      </c>
      <c r="Q56" s="89">
        <f>COMPILATORE!I52</f>
        <v>0</v>
      </c>
      <c r="R56" s="89">
        <f>COMPILATORE!J52</f>
        <v>0</v>
      </c>
      <c r="S56" s="89">
        <f>COMPILATORE!K52</f>
        <v>0</v>
      </c>
      <c r="T56" s="89">
        <f>COMPILATORE!L52</f>
        <v>0</v>
      </c>
      <c r="U56" s="89">
        <f>COMPILATORE!M52</f>
        <v>0</v>
      </c>
      <c r="V56" s="89">
        <f>COMPILATORE!N52</f>
        <v>0</v>
      </c>
      <c r="W56" s="89">
        <f>COMPILATORE!O52</f>
        <v>0</v>
      </c>
      <c r="X56" s="89">
        <f>COMPILATORE!P52</f>
        <v>0</v>
      </c>
      <c r="Y56" s="89">
        <f>COMPILATORE!Q52</f>
        <v>0</v>
      </c>
      <c r="Z56" s="89">
        <f>COMPILATORE!R52</f>
        <v>0</v>
      </c>
      <c r="AA56" s="89">
        <f>COMPILATORE!S52</f>
        <v>0</v>
      </c>
      <c r="AB56" s="89">
        <f>COMPILATORE!T52</f>
        <v>0</v>
      </c>
      <c r="AC56" s="89">
        <f>COMPILATORE!U52</f>
        <v>0</v>
      </c>
      <c r="AD56" s="89">
        <f>COMPILATORE!V52</f>
        <v>0</v>
      </c>
      <c r="AE56" s="89">
        <f>COMPILATORE!W52</f>
        <v>0</v>
      </c>
      <c r="AF56" s="89">
        <f>COMPILATORE!X52</f>
        <v>0</v>
      </c>
      <c r="AG56" s="89">
        <f>COMPILATORE!Y52</f>
        <v>0</v>
      </c>
      <c r="AH56" s="89">
        <f>COMPILATORE!Z52</f>
        <v>0</v>
      </c>
      <c r="AI56" s="89">
        <f>COMPILATORE!AA52</f>
        <v>0</v>
      </c>
      <c r="AJ56" s="89">
        <f>COMPILATORE!AB52</f>
        <v>0</v>
      </c>
      <c r="AK56" s="89">
        <f>COMPILATORE!AC52</f>
        <v>0</v>
      </c>
      <c r="AL56" s="89">
        <f>COMPILATORE!AD52</f>
        <v>0</v>
      </c>
      <c r="AM56" s="89">
        <f>COMPILATORE!AE52</f>
        <v>0</v>
      </c>
      <c r="AN56" s="89">
        <f>COMPILATORE!AF52</f>
        <v>0</v>
      </c>
      <c r="AO56" s="89">
        <f>COMPILATORE!AG52</f>
        <v>0</v>
      </c>
      <c r="AP56" s="89">
        <f>COMPILATORE!AH52</f>
        <v>0</v>
      </c>
    </row>
    <row r="57" spans="1:42" ht="26.25" customHeight="1" thickBot="1">
      <c r="A57" s="20">
        <v>50</v>
      </c>
      <c r="B57" s="96">
        <f>COMPILATORE!B53</f>
        <v>0</v>
      </c>
      <c r="C57" s="67"/>
      <c r="D57" s="63"/>
      <c r="E57" s="162" t="e">
        <f t="shared" si="0"/>
        <v>#DIV/0!</v>
      </c>
      <c r="F57" s="136">
        <f t="shared" si="1"/>
        <v>0</v>
      </c>
      <c r="G57" s="128">
        <f t="shared" si="2"/>
        <v>0</v>
      </c>
      <c r="H57" s="128">
        <f t="shared" si="6"/>
        <v>0</v>
      </c>
      <c r="I57" s="131">
        <f t="shared" si="4"/>
        <v>0</v>
      </c>
      <c r="J57" s="132">
        <f t="shared" si="5"/>
        <v>0</v>
      </c>
      <c r="K57" s="89">
        <f>COMPILATORE!C53</f>
        <v>0</v>
      </c>
      <c r="L57" s="89">
        <f>COMPILATORE!D53</f>
        <v>0</v>
      </c>
      <c r="M57" s="89">
        <f>COMPILATORE!E53</f>
        <v>0</v>
      </c>
      <c r="N57" s="89">
        <f>COMPILATORE!F53</f>
        <v>0</v>
      </c>
      <c r="O57" s="89">
        <f>COMPILATORE!G53</f>
        <v>0</v>
      </c>
      <c r="P57" s="89">
        <f>COMPILATORE!H53</f>
        <v>0</v>
      </c>
      <c r="Q57" s="89">
        <f>COMPILATORE!I53</f>
        <v>0</v>
      </c>
      <c r="R57" s="89">
        <f>COMPILATORE!J53</f>
        <v>0</v>
      </c>
      <c r="S57" s="89">
        <f>COMPILATORE!K53</f>
        <v>0</v>
      </c>
      <c r="T57" s="89">
        <f>COMPILATORE!L53</f>
        <v>0</v>
      </c>
      <c r="U57" s="89">
        <f>COMPILATORE!M53</f>
        <v>0</v>
      </c>
      <c r="V57" s="89">
        <f>COMPILATORE!N53</f>
        <v>0</v>
      </c>
      <c r="W57" s="89">
        <f>COMPILATORE!O53</f>
        <v>0</v>
      </c>
      <c r="X57" s="89">
        <f>COMPILATORE!P53</f>
        <v>0</v>
      </c>
      <c r="Y57" s="89">
        <f>COMPILATORE!Q53</f>
        <v>0</v>
      </c>
      <c r="Z57" s="89">
        <f>COMPILATORE!R53</f>
        <v>0</v>
      </c>
      <c r="AA57" s="89">
        <f>COMPILATORE!S53</f>
        <v>0</v>
      </c>
      <c r="AB57" s="89">
        <f>COMPILATORE!T53</f>
        <v>0</v>
      </c>
      <c r="AC57" s="89">
        <f>COMPILATORE!U53</f>
        <v>0</v>
      </c>
      <c r="AD57" s="89">
        <f>COMPILATORE!V53</f>
        <v>0</v>
      </c>
      <c r="AE57" s="89">
        <f>COMPILATORE!W53</f>
        <v>0</v>
      </c>
      <c r="AF57" s="89">
        <f>COMPILATORE!X53</f>
        <v>0</v>
      </c>
      <c r="AG57" s="89">
        <f>COMPILATORE!Y53</f>
        <v>0</v>
      </c>
      <c r="AH57" s="89">
        <f>COMPILATORE!Z53</f>
        <v>0</v>
      </c>
      <c r="AI57" s="89">
        <f>COMPILATORE!AA53</f>
        <v>0</v>
      </c>
      <c r="AJ57" s="89">
        <f>COMPILATORE!AB53</f>
        <v>0</v>
      </c>
      <c r="AK57" s="89">
        <f>COMPILATORE!AC53</f>
        <v>0</v>
      </c>
      <c r="AL57" s="89">
        <f>COMPILATORE!AD53</f>
        <v>0</v>
      </c>
      <c r="AM57" s="89">
        <f>COMPILATORE!AE53</f>
        <v>0</v>
      </c>
      <c r="AN57" s="89">
        <f>COMPILATORE!AF53</f>
        <v>0</v>
      </c>
      <c r="AO57" s="89">
        <f>COMPILATORE!AG53</f>
        <v>0</v>
      </c>
      <c r="AP57" s="89">
        <f>COMPILATORE!AH53</f>
        <v>0</v>
      </c>
    </row>
    <row r="58" spans="1:42" ht="26.25" customHeight="1" thickTop="1" thickBot="1">
      <c r="B58" s="20"/>
      <c r="C58" s="2"/>
      <c r="D58" s="2"/>
      <c r="E58" s="1"/>
      <c r="F58" s="127"/>
      <c r="G58" s="1"/>
      <c r="H58" s="1"/>
      <c r="I58" s="1"/>
      <c r="J58" s="1"/>
      <c r="K58" s="141">
        <v>1</v>
      </c>
      <c r="L58" s="140"/>
      <c r="M58" s="139">
        <v>2</v>
      </c>
      <c r="N58" s="140"/>
      <c r="O58" s="139" t="s">
        <v>10</v>
      </c>
      <c r="P58" s="140"/>
      <c r="Q58" s="139" t="s">
        <v>11</v>
      </c>
      <c r="R58" s="140"/>
      <c r="S58" s="139" t="s">
        <v>12</v>
      </c>
      <c r="T58" s="140"/>
      <c r="U58" s="137" t="s">
        <v>13</v>
      </c>
      <c r="V58" s="138"/>
      <c r="W58" s="137" t="s">
        <v>14</v>
      </c>
      <c r="X58" s="138"/>
      <c r="Y58" s="139" t="s">
        <v>15</v>
      </c>
      <c r="Z58" s="140"/>
      <c r="AA58" s="139" t="s">
        <v>16</v>
      </c>
      <c r="AB58" s="140"/>
      <c r="AC58" s="139" t="s">
        <v>17</v>
      </c>
      <c r="AD58" s="140"/>
      <c r="AE58" s="139" t="s">
        <v>38</v>
      </c>
      <c r="AF58" s="138"/>
      <c r="AG58" s="139" t="s">
        <v>39</v>
      </c>
      <c r="AH58" s="138"/>
      <c r="AI58" s="139" t="s">
        <v>40</v>
      </c>
      <c r="AJ58" s="138"/>
      <c r="AK58" s="139" t="s">
        <v>36</v>
      </c>
      <c r="AL58" s="152"/>
      <c r="AM58" s="150" t="s">
        <v>44</v>
      </c>
      <c r="AN58" s="154"/>
      <c r="AO58" s="150" t="s">
        <v>18</v>
      </c>
      <c r="AP58" s="151"/>
    </row>
    <row r="59" spans="1:42" ht="26.25" customHeight="1" thickTop="1">
      <c r="B59" s="90" t="s">
        <v>59</v>
      </c>
      <c r="C59" s="2"/>
      <c r="D59" s="2"/>
      <c r="E59" s="1"/>
      <c r="F59" s="127"/>
      <c r="G59" s="1"/>
      <c r="H59" s="1"/>
      <c r="I59" s="1"/>
      <c r="J59" s="1"/>
      <c r="K59" s="6"/>
      <c r="L59" s="1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1"/>
      <c r="AD59" s="1"/>
      <c r="AE59" s="1"/>
      <c r="AF59" s="1"/>
      <c r="AG59" s="1"/>
      <c r="AH59" s="1"/>
      <c r="AI59" s="1"/>
      <c r="AJ59" s="1"/>
      <c r="AK59" s="20"/>
      <c r="AL59" s="1"/>
    </row>
    <row r="60" spans="1:42" ht="26.25" customHeight="1">
      <c r="B60" s="20"/>
      <c r="C60" s="2"/>
      <c r="D60" s="2"/>
      <c r="E60" s="1"/>
      <c r="F60" s="127"/>
      <c r="G60" s="1"/>
      <c r="H60" s="1"/>
      <c r="I60" s="1"/>
      <c r="J60" s="1"/>
      <c r="K60" s="6"/>
      <c r="L60" s="1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1"/>
      <c r="AD60" s="1"/>
      <c r="AE60" s="1"/>
      <c r="AF60" s="1"/>
      <c r="AG60" s="1"/>
      <c r="AH60" s="1"/>
      <c r="AI60" s="1"/>
      <c r="AJ60" s="1"/>
      <c r="AK60" s="20"/>
      <c r="AL60" s="1"/>
    </row>
    <row r="61" spans="1:42" ht="26.25" customHeight="1">
      <c r="B61" s="20"/>
      <c r="C61" s="2"/>
      <c r="D61" s="2"/>
      <c r="E61" s="1"/>
      <c r="F61" s="127"/>
      <c r="G61" s="1"/>
      <c r="H61" s="1"/>
      <c r="I61" s="1"/>
      <c r="J61" s="1"/>
      <c r="K61" s="7"/>
      <c r="L61" s="1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E61" s="1"/>
      <c r="AF61" s="1"/>
      <c r="AG61" s="1"/>
      <c r="AH61" s="1"/>
      <c r="AI61" s="1"/>
      <c r="AJ61" s="1"/>
      <c r="AK61" s="20"/>
      <c r="AL61" s="1"/>
    </row>
    <row r="62" spans="1:42" ht="26.25" customHeight="1">
      <c r="B62" s="20"/>
      <c r="C62" s="2"/>
      <c r="D62" s="2"/>
      <c r="E62" s="1"/>
      <c r="F62" s="127"/>
      <c r="G62" s="1"/>
      <c r="H62" s="1"/>
      <c r="I62" s="1"/>
      <c r="J62" s="1"/>
      <c r="K62" s="1"/>
      <c r="L62" s="1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E62" s="1"/>
      <c r="AF62" s="1"/>
      <c r="AG62" s="1"/>
      <c r="AH62" s="1"/>
      <c r="AI62" s="1"/>
      <c r="AJ62" s="1"/>
      <c r="AK62" s="20"/>
      <c r="AL62" s="1"/>
    </row>
    <row r="63" spans="1:42" ht="26.25" customHeight="1">
      <c r="B63" s="20"/>
      <c r="C63" s="2"/>
      <c r="D63" s="2"/>
      <c r="E63" s="1"/>
      <c r="F63" s="127"/>
      <c r="G63" s="1"/>
      <c r="H63" s="1"/>
      <c r="I63" s="1"/>
      <c r="J63" s="1"/>
      <c r="K63" s="1"/>
      <c r="L63" s="1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E63" s="1"/>
      <c r="AF63" s="1"/>
      <c r="AG63" s="1"/>
      <c r="AH63" s="1"/>
      <c r="AI63" s="1"/>
      <c r="AJ63" s="1"/>
      <c r="AK63" s="20"/>
      <c r="AL63" s="1"/>
    </row>
    <row r="64" spans="1:42" ht="26.25" customHeight="1">
      <c r="B64" s="20"/>
      <c r="C64" s="2"/>
      <c r="D64" s="2"/>
      <c r="E64" s="1"/>
      <c r="F64" s="127"/>
      <c r="G64" s="1"/>
      <c r="H64" s="1"/>
      <c r="I64" s="1"/>
      <c r="J64" s="1"/>
      <c r="K64" s="1"/>
      <c r="L64" s="1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E64" s="1"/>
      <c r="AF64" s="1"/>
      <c r="AG64" s="1"/>
      <c r="AH64" s="1"/>
      <c r="AI64" s="1"/>
      <c r="AJ64" s="1"/>
      <c r="AK64" s="20"/>
      <c r="AL64" s="1"/>
    </row>
    <row r="65" spans="2:38" ht="26.25" customHeight="1">
      <c r="B65" s="20"/>
      <c r="C65" s="2"/>
      <c r="D65" s="2"/>
      <c r="E65" s="1"/>
      <c r="F65" s="127"/>
      <c r="G65" s="1"/>
      <c r="H65" s="1"/>
      <c r="I65" s="1"/>
      <c r="J65" s="1"/>
      <c r="K65" s="1"/>
      <c r="L65" s="1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E65" s="1"/>
      <c r="AF65" s="1"/>
      <c r="AG65" s="1"/>
      <c r="AH65" s="1"/>
      <c r="AI65" s="1"/>
      <c r="AJ65" s="1"/>
      <c r="AK65" s="20"/>
      <c r="AL65" s="1"/>
    </row>
    <row r="66" spans="2:38" ht="26.25" customHeight="1">
      <c r="B66" s="20"/>
      <c r="C66" s="2"/>
      <c r="D66" s="2"/>
      <c r="E66" s="1"/>
      <c r="F66" s="127"/>
      <c r="G66" s="1"/>
      <c r="H66" s="1"/>
      <c r="I66" s="1"/>
      <c r="J66" s="1"/>
      <c r="K66" s="1"/>
      <c r="L66" s="1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E66" s="1"/>
      <c r="AF66" s="1"/>
      <c r="AG66" s="1"/>
      <c r="AH66" s="1"/>
      <c r="AI66" s="1"/>
      <c r="AJ66" s="1"/>
      <c r="AK66" s="20"/>
      <c r="AL66" s="1"/>
    </row>
    <row r="67" spans="2:38" ht="26.25" customHeight="1">
      <c r="B67" s="20"/>
      <c r="C67" s="2"/>
      <c r="D67" s="2"/>
      <c r="E67" s="1"/>
      <c r="F67" s="127"/>
      <c r="G67" s="1"/>
      <c r="H67" s="1"/>
      <c r="I67" s="1"/>
      <c r="J67" s="1"/>
      <c r="K67" s="1"/>
      <c r="L67" s="1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E67" s="1"/>
      <c r="AF67" s="1"/>
      <c r="AG67" s="1"/>
      <c r="AH67" s="1"/>
      <c r="AI67" s="1"/>
      <c r="AJ67" s="1"/>
      <c r="AK67" s="20"/>
      <c r="AL67" s="1"/>
    </row>
    <row r="68" spans="2:38" ht="26.25" customHeight="1">
      <c r="B68" s="20"/>
      <c r="C68" s="2"/>
      <c r="D68" s="2"/>
      <c r="E68" s="1"/>
      <c r="F68" s="127"/>
      <c r="G68" s="1"/>
      <c r="H68" s="1"/>
      <c r="I68" s="1"/>
      <c r="J68" s="1"/>
      <c r="K68" s="1"/>
      <c r="L68" s="1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E68" s="1"/>
      <c r="AF68" s="1"/>
      <c r="AG68" s="1"/>
      <c r="AH68" s="1"/>
      <c r="AI68" s="1"/>
      <c r="AJ68" s="1"/>
      <c r="AK68" s="20"/>
      <c r="AL68" s="1"/>
    </row>
    <row r="69" spans="2:38" ht="26.25" customHeight="1">
      <c r="B69" s="20"/>
      <c r="C69" s="2"/>
      <c r="D69" s="2"/>
      <c r="E69" s="1"/>
      <c r="F69" s="127"/>
      <c r="G69" s="1"/>
      <c r="H69" s="1"/>
      <c r="I69" s="1"/>
      <c r="J69" s="1"/>
      <c r="K69" s="1"/>
      <c r="L69" s="1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E69" s="1"/>
      <c r="AF69" s="1"/>
      <c r="AG69" s="1"/>
      <c r="AH69" s="1"/>
      <c r="AI69" s="1"/>
      <c r="AJ69" s="1"/>
      <c r="AK69" s="20"/>
      <c r="AL69" s="1"/>
    </row>
    <row r="70" spans="2:38" ht="26.25" customHeight="1">
      <c r="B70" s="20"/>
      <c r="C70" s="2"/>
      <c r="D70" s="2"/>
      <c r="E70" s="1"/>
      <c r="F70" s="127"/>
      <c r="G70" s="1"/>
      <c r="H70" s="1"/>
      <c r="I70" s="1"/>
      <c r="J70" s="1"/>
      <c r="K70" s="1"/>
      <c r="L70" s="1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E70" s="1"/>
      <c r="AF70" s="1"/>
      <c r="AG70" s="1"/>
      <c r="AH70" s="1"/>
      <c r="AI70" s="1"/>
      <c r="AJ70" s="1"/>
      <c r="AK70" s="20"/>
      <c r="AL70" s="1"/>
    </row>
    <row r="71" spans="2:38" ht="26.25" customHeight="1">
      <c r="B71" s="20"/>
      <c r="C71" s="2"/>
      <c r="D71" s="2"/>
      <c r="E71" s="1"/>
      <c r="F71" s="127"/>
      <c r="G71" s="1"/>
      <c r="H71" s="1"/>
      <c r="I71" s="1"/>
      <c r="J71" s="1"/>
      <c r="K71" s="1"/>
      <c r="L71" s="1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E71" s="1"/>
      <c r="AF71" s="1"/>
      <c r="AG71" s="1"/>
      <c r="AH71" s="1"/>
      <c r="AI71" s="1"/>
      <c r="AJ71" s="1"/>
      <c r="AK71" s="20"/>
      <c r="AL71" s="1"/>
    </row>
    <row r="72" spans="2:38" ht="26.25" customHeight="1">
      <c r="B72" s="20"/>
      <c r="C72" s="2"/>
      <c r="D72" s="2"/>
      <c r="E72" s="1"/>
      <c r="F72" s="127"/>
      <c r="G72" s="1"/>
      <c r="H72" s="1"/>
      <c r="I72" s="1"/>
      <c r="J72" s="1"/>
      <c r="K72" s="1"/>
      <c r="L72" s="1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E72" s="1"/>
      <c r="AF72" s="1"/>
      <c r="AG72" s="1"/>
      <c r="AH72" s="1"/>
      <c r="AI72" s="1"/>
      <c r="AJ72" s="1"/>
      <c r="AK72" s="20"/>
      <c r="AL72" s="1"/>
    </row>
    <row r="73" spans="2:38" ht="26.25" customHeight="1">
      <c r="B73" s="20"/>
      <c r="C73" s="2"/>
      <c r="D73" s="2"/>
      <c r="E73" s="1"/>
      <c r="F73" s="127"/>
      <c r="G73" s="1"/>
      <c r="H73" s="1"/>
      <c r="I73" s="1"/>
      <c r="J73" s="1"/>
      <c r="K73" s="1"/>
      <c r="L73" s="1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E73" s="1"/>
      <c r="AF73" s="1"/>
      <c r="AG73" s="1"/>
      <c r="AH73" s="1"/>
      <c r="AI73" s="1"/>
      <c r="AJ73" s="1"/>
      <c r="AK73" s="20"/>
      <c r="AL73" s="1"/>
    </row>
    <row r="74" spans="2:38" ht="26.25" customHeight="1">
      <c r="B74" s="20"/>
      <c r="C74" s="2"/>
      <c r="D74" s="2"/>
      <c r="E74" s="1"/>
      <c r="F74" s="127"/>
      <c r="G74" s="1"/>
      <c r="H74" s="1"/>
      <c r="I74" s="1"/>
      <c r="J74" s="1"/>
      <c r="K74" s="1"/>
      <c r="L74" s="1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E74" s="1"/>
      <c r="AF74" s="1"/>
      <c r="AG74" s="1"/>
      <c r="AH74" s="1"/>
      <c r="AI74" s="1"/>
      <c r="AJ74" s="1"/>
      <c r="AK74" s="20"/>
      <c r="AL74" s="1"/>
    </row>
    <row r="75" spans="2:38" ht="26.25" customHeight="1">
      <c r="B75" s="20"/>
      <c r="C75" s="2"/>
      <c r="D75" s="2"/>
      <c r="E75" s="1"/>
      <c r="F75" s="127"/>
      <c r="G75" s="1"/>
      <c r="H75" s="1"/>
      <c r="I75" s="1"/>
      <c r="J75" s="1"/>
      <c r="K75" s="1"/>
      <c r="L75" s="1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E75" s="1"/>
      <c r="AF75" s="1"/>
      <c r="AG75" s="1"/>
      <c r="AH75" s="1"/>
      <c r="AI75" s="1"/>
      <c r="AJ75" s="1"/>
      <c r="AK75" s="20"/>
      <c r="AL75" s="1"/>
    </row>
    <row r="76" spans="2:38" ht="26.25" customHeight="1">
      <c r="B76" s="20"/>
      <c r="C76" s="2"/>
      <c r="D76" s="2"/>
      <c r="E76" s="1"/>
      <c r="F76" s="127"/>
      <c r="G76" s="1"/>
      <c r="H76" s="1"/>
      <c r="I76" s="1"/>
      <c r="J76" s="1"/>
      <c r="K76" s="1"/>
      <c r="L76" s="1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E76" s="1"/>
      <c r="AF76" s="1"/>
      <c r="AG76" s="1"/>
      <c r="AH76" s="1"/>
      <c r="AI76" s="1"/>
      <c r="AJ76" s="1"/>
      <c r="AK76" s="20"/>
      <c r="AL76" s="1"/>
    </row>
    <row r="77" spans="2:38" ht="26.25" customHeight="1">
      <c r="B77" s="20"/>
      <c r="C77" s="2"/>
      <c r="D77" s="2"/>
      <c r="E77" s="1"/>
      <c r="F77" s="127"/>
      <c r="G77" s="1"/>
      <c r="H77" s="1"/>
      <c r="I77" s="1"/>
      <c r="J77" s="1"/>
      <c r="K77" s="1"/>
      <c r="L77" s="1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E77" s="1"/>
      <c r="AF77" s="1"/>
      <c r="AG77" s="1"/>
      <c r="AH77" s="1"/>
      <c r="AI77" s="1"/>
      <c r="AJ77" s="1"/>
      <c r="AK77" s="20"/>
      <c r="AL77" s="1"/>
    </row>
    <row r="78" spans="2:38" ht="26.25" customHeight="1">
      <c r="B78" s="20"/>
      <c r="C78" s="2"/>
      <c r="D78" s="2"/>
      <c r="E78" s="1"/>
      <c r="F78" s="127"/>
      <c r="G78" s="1"/>
      <c r="H78" s="1"/>
      <c r="I78" s="1"/>
      <c r="J78" s="1"/>
      <c r="K78" s="1"/>
      <c r="L78" s="1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E78" s="1"/>
      <c r="AF78" s="1"/>
      <c r="AG78" s="1"/>
      <c r="AH78" s="1"/>
      <c r="AI78" s="1"/>
      <c r="AJ78" s="1"/>
      <c r="AK78" s="20"/>
      <c r="AL78" s="1"/>
    </row>
    <row r="79" spans="2:38" ht="26.25" customHeight="1">
      <c r="B79" s="20"/>
      <c r="C79" s="2"/>
      <c r="D79" s="2"/>
      <c r="E79" s="1"/>
      <c r="F79" s="127"/>
      <c r="G79" s="1"/>
      <c r="H79" s="1"/>
      <c r="I79" s="1"/>
      <c r="J79" s="1"/>
      <c r="K79" s="1"/>
      <c r="L79" s="1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E79" s="1"/>
      <c r="AF79" s="1"/>
      <c r="AG79" s="1"/>
      <c r="AH79" s="1"/>
      <c r="AI79" s="1"/>
      <c r="AJ79" s="1"/>
      <c r="AK79" s="20"/>
      <c r="AL79" s="1"/>
    </row>
    <row r="80" spans="2:38" ht="26.25" customHeight="1">
      <c r="B80" s="20"/>
      <c r="C80" s="2"/>
      <c r="D80" s="2"/>
      <c r="E80" s="1"/>
      <c r="F80" s="127"/>
      <c r="G80" s="1"/>
      <c r="H80" s="1"/>
      <c r="I80" s="1"/>
      <c r="J80" s="1"/>
      <c r="K80" s="1"/>
      <c r="L80" s="1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E80" s="1"/>
      <c r="AF80" s="1"/>
      <c r="AG80" s="1"/>
      <c r="AH80" s="1"/>
      <c r="AI80" s="1"/>
      <c r="AJ80" s="1"/>
      <c r="AK80" s="20"/>
      <c r="AL80" s="1"/>
    </row>
    <row r="81" spans="2:38" ht="26.25" customHeight="1">
      <c r="B81" s="20"/>
      <c r="C81" s="2"/>
      <c r="D81" s="2"/>
      <c r="E81" s="1"/>
      <c r="F81" s="127"/>
      <c r="G81" s="1"/>
      <c r="H81" s="1"/>
      <c r="I81" s="1"/>
      <c r="J81" s="1"/>
      <c r="K81" s="1"/>
      <c r="L81" s="1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E81" s="1"/>
      <c r="AF81" s="1"/>
      <c r="AG81" s="1"/>
      <c r="AH81" s="1"/>
      <c r="AI81" s="1"/>
      <c r="AJ81" s="1"/>
      <c r="AK81" s="20"/>
      <c r="AL81" s="1"/>
    </row>
    <row r="82" spans="2:38" ht="26.25" customHeight="1">
      <c r="B82" s="20"/>
      <c r="C82" s="2"/>
      <c r="D82" s="2"/>
      <c r="E82" s="1"/>
      <c r="F82" s="127"/>
      <c r="G82" s="1"/>
      <c r="H82" s="1"/>
      <c r="I82" s="1"/>
      <c r="J82" s="1"/>
      <c r="K82" s="1"/>
      <c r="L82" s="1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E82" s="1"/>
      <c r="AF82" s="1"/>
      <c r="AG82" s="1"/>
      <c r="AH82" s="1"/>
      <c r="AI82" s="1"/>
      <c r="AJ82" s="1"/>
      <c r="AK82" s="20"/>
      <c r="AL82" s="1"/>
    </row>
    <row r="83" spans="2:38" ht="26.25" customHeight="1">
      <c r="B83" s="20"/>
      <c r="C83" s="2"/>
      <c r="D83" s="2"/>
      <c r="E83" s="1"/>
      <c r="F83" s="127"/>
      <c r="G83" s="1"/>
      <c r="H83" s="1"/>
      <c r="I83" s="1"/>
      <c r="J83" s="1"/>
      <c r="K83" s="1"/>
      <c r="L83" s="1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E83" s="1"/>
      <c r="AF83" s="1"/>
      <c r="AG83" s="1"/>
      <c r="AH83" s="1"/>
      <c r="AI83" s="1"/>
      <c r="AJ83" s="1"/>
      <c r="AK83" s="20"/>
      <c r="AL83" s="1"/>
    </row>
    <row r="84" spans="2:38" ht="26.25" customHeight="1">
      <c r="B84" s="20"/>
      <c r="C84" s="2"/>
      <c r="D84" s="2"/>
      <c r="E84" s="1"/>
      <c r="F84" s="127"/>
      <c r="G84" s="1"/>
      <c r="H84" s="1"/>
      <c r="I84" s="1"/>
      <c r="J84" s="1"/>
      <c r="K84" s="1"/>
      <c r="L84" s="1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E84" s="1"/>
      <c r="AF84" s="1"/>
      <c r="AG84" s="1"/>
      <c r="AH84" s="1"/>
      <c r="AI84" s="1"/>
      <c r="AJ84" s="1"/>
      <c r="AK84" s="20"/>
      <c r="AL84" s="1"/>
    </row>
    <row r="85" spans="2:38" ht="26.25" customHeight="1">
      <c r="B85" s="20"/>
      <c r="C85" s="2"/>
      <c r="D85" s="2"/>
      <c r="E85" s="1"/>
      <c r="F85" s="127"/>
      <c r="G85" s="1"/>
      <c r="H85" s="1"/>
      <c r="I85" s="1"/>
      <c r="J85" s="1"/>
      <c r="K85" s="1"/>
      <c r="L85" s="1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E85" s="1"/>
      <c r="AF85" s="1"/>
      <c r="AG85" s="1"/>
      <c r="AH85" s="1"/>
      <c r="AI85" s="1"/>
      <c r="AJ85" s="1"/>
      <c r="AK85" s="20"/>
      <c r="AL85" s="1"/>
    </row>
    <row r="86" spans="2:38" ht="26.25" customHeight="1">
      <c r="B86" s="20"/>
      <c r="C86" s="2"/>
      <c r="D86" s="2"/>
      <c r="E86" s="1"/>
      <c r="F86" s="127"/>
      <c r="G86" s="1"/>
      <c r="H86" s="1"/>
      <c r="I86" s="1"/>
      <c r="J86" s="1"/>
      <c r="K86" s="1"/>
      <c r="L86" s="1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E86" s="1"/>
      <c r="AF86" s="1"/>
      <c r="AG86" s="1"/>
      <c r="AH86" s="1"/>
      <c r="AI86" s="1"/>
      <c r="AJ86" s="1"/>
    </row>
    <row r="87" spans="2:38" ht="26.25" customHeight="1">
      <c r="B87" s="20"/>
      <c r="C87" s="2"/>
      <c r="D87" s="2"/>
      <c r="E87" s="1"/>
      <c r="F87" s="127"/>
      <c r="G87" s="1"/>
      <c r="H87" s="1"/>
      <c r="I87" s="1"/>
      <c r="J87" s="1"/>
      <c r="K87" s="1"/>
      <c r="L87" s="1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E87" s="1"/>
      <c r="AF87" s="1"/>
      <c r="AG87" s="1"/>
      <c r="AH87" s="1"/>
      <c r="AI87" s="1"/>
      <c r="AJ87" s="1"/>
    </row>
    <row r="88" spans="2:38" ht="26.25" customHeight="1">
      <c r="B88" s="20"/>
      <c r="C88" s="2"/>
      <c r="D88" s="2"/>
      <c r="E88" s="1"/>
      <c r="F88" s="127"/>
      <c r="G88" s="1"/>
      <c r="H88" s="1"/>
      <c r="I88" s="1"/>
      <c r="J88" s="1"/>
      <c r="K88" s="1"/>
      <c r="L88" s="1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E88" s="1"/>
      <c r="AF88" s="1"/>
      <c r="AG88" s="1"/>
      <c r="AH88" s="1"/>
      <c r="AI88" s="1"/>
      <c r="AJ88" s="1"/>
    </row>
    <row r="89" spans="2:38" ht="26.25" customHeight="1">
      <c r="B89" s="20"/>
      <c r="C89" s="2"/>
      <c r="D89" s="2"/>
      <c r="E89" s="1"/>
      <c r="F89" s="127"/>
      <c r="G89" s="1"/>
      <c r="H89" s="1"/>
      <c r="I89" s="1"/>
      <c r="J89" s="1"/>
      <c r="K89" s="1"/>
      <c r="L89" s="1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E89" s="1"/>
      <c r="AF89" s="1"/>
      <c r="AG89" s="1"/>
      <c r="AH89" s="1"/>
      <c r="AI89" s="1"/>
      <c r="AJ89" s="1"/>
    </row>
    <row r="90" spans="2:38" ht="26.25" customHeight="1">
      <c r="B90" s="20"/>
      <c r="C90" s="2"/>
      <c r="D90" s="2"/>
      <c r="E90" s="1"/>
      <c r="F90" s="127"/>
      <c r="G90" s="1"/>
      <c r="H90" s="1"/>
      <c r="I90" s="1"/>
      <c r="J90" s="1"/>
      <c r="K90" s="1"/>
      <c r="L90" s="1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E90" s="1"/>
      <c r="AF90" s="1"/>
      <c r="AG90" s="1"/>
      <c r="AH90" s="1"/>
      <c r="AI90" s="1"/>
      <c r="AJ90" s="1"/>
    </row>
    <row r="91" spans="2:38" ht="26.25" customHeight="1">
      <c r="B91" s="20"/>
      <c r="C91" s="2"/>
      <c r="D91" s="2"/>
      <c r="E91" s="1"/>
      <c r="F91" s="127"/>
      <c r="G91" s="1"/>
      <c r="H91" s="1"/>
      <c r="I91" s="1"/>
      <c r="J91" s="1"/>
      <c r="K91" s="1"/>
      <c r="L91" s="1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E91" s="1"/>
      <c r="AF91" s="1"/>
      <c r="AG91" s="1"/>
      <c r="AH91" s="1"/>
      <c r="AI91" s="1"/>
      <c r="AJ91" s="1"/>
    </row>
    <row r="92" spans="2:38" ht="26.25" customHeight="1">
      <c r="B92" s="20"/>
      <c r="C92" s="2"/>
      <c r="D92" s="2"/>
      <c r="E92" s="1"/>
      <c r="F92" s="127"/>
      <c r="G92" s="1"/>
      <c r="H92" s="1"/>
      <c r="I92" s="1"/>
      <c r="J92" s="1"/>
      <c r="K92" s="1"/>
      <c r="L92" s="1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E92" s="1"/>
      <c r="AF92" s="1"/>
      <c r="AG92" s="1"/>
      <c r="AH92" s="1"/>
      <c r="AI92" s="1"/>
      <c r="AJ92" s="1"/>
    </row>
    <row r="93" spans="2:38" ht="26.25" customHeight="1">
      <c r="B93" s="20"/>
      <c r="C93" s="2"/>
      <c r="D93" s="2"/>
      <c r="E93" s="1"/>
      <c r="F93" s="127"/>
      <c r="G93" s="1"/>
      <c r="H93" s="1"/>
      <c r="I93" s="1"/>
      <c r="J93" s="1"/>
      <c r="K93" s="1"/>
      <c r="L93" s="1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E93" s="1"/>
      <c r="AF93" s="1"/>
      <c r="AG93" s="1"/>
      <c r="AH93" s="1"/>
      <c r="AI93" s="1"/>
      <c r="AJ93" s="1"/>
    </row>
  </sheetData>
  <mergeCells count="25">
    <mergeCell ref="AE58:AF58"/>
    <mergeCell ref="AC58:AD58"/>
    <mergeCell ref="AO5:AP5"/>
    <mergeCell ref="AO58:AP58"/>
    <mergeCell ref="AI58:AJ58"/>
    <mergeCell ref="AK58:AL58"/>
    <mergeCell ref="AG58:AH58"/>
    <mergeCell ref="AM5:AN5"/>
    <mergeCell ref="AK5:AL5"/>
    <mergeCell ref="AM58:AN58"/>
    <mergeCell ref="B2:D4"/>
    <mergeCell ref="AE5:AF5"/>
    <mergeCell ref="AG5:AH5"/>
    <mergeCell ref="AI5:AJ5"/>
    <mergeCell ref="W6:X6"/>
    <mergeCell ref="U6:V6"/>
    <mergeCell ref="U58:V58"/>
    <mergeCell ref="AA58:AB58"/>
    <mergeCell ref="K58:L58"/>
    <mergeCell ref="M58:N58"/>
    <mergeCell ref="S58:T58"/>
    <mergeCell ref="Q58:R58"/>
    <mergeCell ref="O58:P58"/>
    <mergeCell ref="Y58:Z58"/>
    <mergeCell ref="W58:X58"/>
  </mergeCells>
  <conditionalFormatting sqref="F8:F57">
    <cfRule type="cellIs" dxfId="0" priority="1" operator="greaterThan">
      <formula>7</formula>
    </cfRule>
  </conditionalFormatting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opLeftCell="A28" zoomScale="60" zoomScaleNormal="60" workbookViewId="0">
      <selection activeCell="AC43" sqref="AC43"/>
    </sheetView>
  </sheetViews>
  <sheetFormatPr defaultColWidth="9.1796875" defaultRowHeight="23.5"/>
  <cols>
    <col min="1" max="1" width="8.7265625" style="1" customWidth="1"/>
    <col min="2" max="2" width="42.54296875" style="34" customWidth="1"/>
    <col min="3" max="3" width="6.453125" style="15" customWidth="1"/>
    <col min="4" max="4" width="6.1796875" style="15" customWidth="1"/>
    <col min="5" max="5" width="7.81640625" style="15" customWidth="1"/>
    <col min="6" max="6" width="6.1796875" style="15" customWidth="1"/>
    <col min="7" max="7" width="7.81640625" style="15" customWidth="1"/>
    <col min="8" max="8" width="6.1796875" style="15" customWidth="1"/>
    <col min="9" max="9" width="7.81640625" style="15" customWidth="1"/>
    <col min="10" max="10" width="6.1796875" style="15" customWidth="1"/>
    <col min="11" max="11" width="7.81640625" style="15" customWidth="1"/>
    <col min="12" max="12" width="6.1796875" style="15" customWidth="1"/>
    <col min="13" max="13" width="7.81640625" style="15" customWidth="1"/>
    <col min="14" max="14" width="6.1796875" style="15" customWidth="1"/>
    <col min="15" max="15" width="7.81640625" style="15" customWidth="1"/>
    <col min="16" max="16" width="6.1796875" style="15" customWidth="1"/>
    <col min="17" max="17" width="7.81640625" style="15" customWidth="1"/>
    <col min="18" max="18" width="6.1796875" style="15" customWidth="1"/>
    <col min="19" max="19" width="7.81640625" style="15" customWidth="1"/>
    <col min="20" max="20" width="6.1796875" style="15" customWidth="1"/>
    <col min="21" max="21" width="7.81640625" style="15" customWidth="1"/>
    <col min="22" max="22" width="6.1796875" style="15" customWidth="1"/>
    <col min="23" max="23" width="7.81640625" style="15" customWidth="1"/>
    <col min="24" max="24" width="6.1796875" style="15" customWidth="1"/>
    <col min="25" max="25" width="7.81640625" style="15" customWidth="1"/>
    <col min="26" max="26" width="6.1796875" style="15" customWidth="1"/>
    <col min="27" max="27" width="7.81640625" style="15" customWidth="1"/>
    <col min="28" max="28" width="6.1796875" style="15" customWidth="1"/>
    <col min="29" max="29" width="7.81640625" style="15" customWidth="1"/>
    <col min="30" max="30" width="6.1796875" style="15" customWidth="1"/>
    <col min="31" max="31" width="7.81640625" style="15" customWidth="1"/>
    <col min="32" max="32" width="6.1796875" style="15" customWidth="1"/>
    <col min="33" max="33" width="7.81640625" style="15" customWidth="1"/>
    <col min="34" max="34" width="6.1796875" style="15" customWidth="1"/>
    <col min="35" max="16384" width="9.1796875" style="15"/>
  </cols>
  <sheetData>
    <row r="1" spans="1:34" ht="58.5" customHeight="1" thickBot="1">
      <c r="B1" s="156" t="s">
        <v>28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34" ht="29" thickTop="1">
      <c r="B2" s="68"/>
      <c r="C2" s="69">
        <v>1</v>
      </c>
      <c r="D2" s="69"/>
      <c r="E2" s="158">
        <v>2</v>
      </c>
      <c r="F2" s="158"/>
      <c r="G2" s="158">
        <v>3</v>
      </c>
      <c r="H2" s="158"/>
      <c r="I2" s="158">
        <v>4</v>
      </c>
      <c r="J2" s="158"/>
      <c r="K2" s="158">
        <v>5</v>
      </c>
      <c r="L2" s="158"/>
      <c r="M2" s="158">
        <v>6</v>
      </c>
      <c r="N2" s="158"/>
      <c r="O2" s="158">
        <v>7</v>
      </c>
      <c r="P2" s="158"/>
      <c r="Q2" s="158">
        <v>8</v>
      </c>
      <c r="R2" s="158"/>
      <c r="S2" s="158" t="s">
        <v>87</v>
      </c>
      <c r="T2" s="158"/>
      <c r="U2" s="158" t="s">
        <v>80</v>
      </c>
      <c r="V2" s="158"/>
      <c r="W2" s="158" t="s">
        <v>30</v>
      </c>
      <c r="X2" s="158"/>
      <c r="Y2" s="158" t="s">
        <v>31</v>
      </c>
      <c r="Z2" s="158"/>
      <c r="AA2" s="158" t="s">
        <v>32</v>
      </c>
      <c r="AB2" s="158"/>
      <c r="AC2" s="155" t="s">
        <v>44</v>
      </c>
      <c r="AD2" s="155"/>
      <c r="AE2" s="158" t="s">
        <v>79</v>
      </c>
      <c r="AF2" s="158"/>
      <c r="AG2" s="155" t="s">
        <v>18</v>
      </c>
      <c r="AH2" s="157"/>
    </row>
    <row r="3" spans="1:34">
      <c r="B3" s="70" t="s">
        <v>26</v>
      </c>
      <c r="C3" s="26" t="s">
        <v>7</v>
      </c>
      <c r="D3" s="27" t="s">
        <v>6</v>
      </c>
      <c r="E3" s="26" t="s">
        <v>7</v>
      </c>
      <c r="F3" s="28" t="s">
        <v>6</v>
      </c>
      <c r="G3" s="26" t="s">
        <v>7</v>
      </c>
      <c r="H3" s="29" t="s">
        <v>6</v>
      </c>
      <c r="I3" s="28" t="s">
        <v>7</v>
      </c>
      <c r="J3" s="28" t="s">
        <v>6</v>
      </c>
      <c r="K3" s="28" t="s">
        <v>7</v>
      </c>
      <c r="L3" s="29" t="s">
        <v>6</v>
      </c>
      <c r="M3" s="28" t="s">
        <v>7</v>
      </c>
      <c r="N3" s="28" t="s">
        <v>6</v>
      </c>
      <c r="O3" s="28" t="s">
        <v>7</v>
      </c>
      <c r="P3" s="29" t="s">
        <v>6</v>
      </c>
      <c r="Q3" s="28" t="s">
        <v>7</v>
      </c>
      <c r="R3" s="111" t="s">
        <v>6</v>
      </c>
      <c r="S3" s="28" t="s">
        <v>7</v>
      </c>
      <c r="T3" s="29" t="s">
        <v>6</v>
      </c>
      <c r="U3" s="29"/>
      <c r="V3" s="28" t="s">
        <v>6</v>
      </c>
      <c r="W3" s="28" t="s">
        <v>7</v>
      </c>
      <c r="X3" s="29" t="s">
        <v>6</v>
      </c>
      <c r="Y3" s="28" t="s">
        <v>7</v>
      </c>
      <c r="Z3" s="28" t="s">
        <v>6</v>
      </c>
      <c r="AA3" s="28" t="s">
        <v>7</v>
      </c>
      <c r="AB3" s="28" t="s">
        <v>6</v>
      </c>
      <c r="AC3" s="72" t="s">
        <v>41</v>
      </c>
      <c r="AD3" s="73" t="s">
        <v>42</v>
      </c>
      <c r="AE3" s="72" t="s">
        <v>41</v>
      </c>
      <c r="AF3" s="73" t="s">
        <v>42</v>
      </c>
      <c r="AG3" s="74" t="s">
        <v>41</v>
      </c>
      <c r="AH3" s="94" t="s">
        <v>43</v>
      </c>
    </row>
    <row r="4" spans="1:34" ht="28.5">
      <c r="A4" s="1">
        <v>1</v>
      </c>
      <c r="B4" s="91"/>
      <c r="C4" s="113">
        <v>0</v>
      </c>
      <c r="D4" s="114">
        <v>0</v>
      </c>
      <c r="E4" s="113">
        <v>0</v>
      </c>
      <c r="F4" s="114">
        <v>0</v>
      </c>
      <c r="G4" s="117">
        <v>0</v>
      </c>
      <c r="H4" s="118">
        <v>0</v>
      </c>
      <c r="I4" s="113">
        <v>0</v>
      </c>
      <c r="J4" s="114">
        <v>0</v>
      </c>
      <c r="K4" s="113">
        <v>0</v>
      </c>
      <c r="L4" s="114">
        <v>0</v>
      </c>
      <c r="M4" s="113">
        <v>0</v>
      </c>
      <c r="N4" s="114">
        <v>0</v>
      </c>
      <c r="O4" s="117">
        <v>0</v>
      </c>
      <c r="P4" s="118">
        <v>0</v>
      </c>
      <c r="Q4" s="113">
        <v>0</v>
      </c>
      <c r="R4" s="114">
        <v>0</v>
      </c>
      <c r="S4" s="113">
        <v>0</v>
      </c>
      <c r="T4" s="114">
        <v>0</v>
      </c>
      <c r="U4" s="124">
        <v>0</v>
      </c>
      <c r="V4" s="125">
        <v>0</v>
      </c>
      <c r="W4" s="58">
        <v>0</v>
      </c>
      <c r="X4" s="19">
        <v>0</v>
      </c>
      <c r="Y4" s="93">
        <v>0</v>
      </c>
      <c r="Z4" s="19">
        <v>0</v>
      </c>
      <c r="AA4" s="58">
        <v>0</v>
      </c>
      <c r="AB4" s="19">
        <v>0</v>
      </c>
      <c r="AC4" s="92">
        <v>0</v>
      </c>
      <c r="AD4" s="59">
        <v>0</v>
      </c>
      <c r="AE4" s="92">
        <v>0</v>
      </c>
      <c r="AF4" s="59">
        <v>0</v>
      </c>
      <c r="AG4" s="58">
        <v>0</v>
      </c>
      <c r="AH4" s="95">
        <v>0</v>
      </c>
    </row>
    <row r="5" spans="1:34" ht="28.5">
      <c r="A5" s="1">
        <v>2</v>
      </c>
      <c r="B5" s="91"/>
      <c r="C5" s="113">
        <v>0</v>
      </c>
      <c r="D5" s="114">
        <v>0</v>
      </c>
      <c r="E5" s="113">
        <v>0</v>
      </c>
      <c r="F5" s="114">
        <v>0</v>
      </c>
      <c r="G5" s="117">
        <v>0</v>
      </c>
      <c r="H5" s="118">
        <v>0</v>
      </c>
      <c r="I5" s="113">
        <v>0</v>
      </c>
      <c r="J5" s="114">
        <v>0</v>
      </c>
      <c r="K5" s="113">
        <v>0</v>
      </c>
      <c r="L5" s="114">
        <v>0</v>
      </c>
      <c r="M5" s="113">
        <v>0</v>
      </c>
      <c r="N5" s="114">
        <v>0</v>
      </c>
      <c r="O5" s="117">
        <v>0</v>
      </c>
      <c r="P5" s="118">
        <v>0</v>
      </c>
      <c r="Q5" s="113">
        <v>0</v>
      </c>
      <c r="R5" s="114">
        <v>0</v>
      </c>
      <c r="S5" s="113">
        <v>0</v>
      </c>
      <c r="T5" s="114">
        <v>0</v>
      </c>
      <c r="U5" s="124">
        <v>0</v>
      </c>
      <c r="V5" s="125">
        <v>0</v>
      </c>
      <c r="W5" s="58">
        <v>0</v>
      </c>
      <c r="X5" s="19">
        <v>0</v>
      </c>
      <c r="Y5" s="93">
        <v>0</v>
      </c>
      <c r="Z5" s="19">
        <v>0</v>
      </c>
      <c r="AA5" s="58">
        <v>0</v>
      </c>
      <c r="AB5" s="19">
        <v>0</v>
      </c>
      <c r="AC5" s="92">
        <v>0</v>
      </c>
      <c r="AD5" s="59">
        <v>0</v>
      </c>
      <c r="AE5" s="92">
        <v>0</v>
      </c>
      <c r="AF5" s="59">
        <v>0</v>
      </c>
      <c r="AG5" s="58">
        <v>0</v>
      </c>
      <c r="AH5" s="95">
        <v>0</v>
      </c>
    </row>
    <row r="6" spans="1:34" ht="28.5">
      <c r="A6" s="1">
        <v>3</v>
      </c>
      <c r="B6" s="91" t="s">
        <v>81</v>
      </c>
      <c r="C6" s="113">
        <v>0</v>
      </c>
      <c r="D6" s="114">
        <v>0</v>
      </c>
      <c r="E6" s="113">
        <v>47</v>
      </c>
      <c r="F6" s="114">
        <v>2</v>
      </c>
      <c r="G6" s="117">
        <v>45.33</v>
      </c>
      <c r="H6" s="118">
        <v>2</v>
      </c>
      <c r="I6" s="113">
        <v>36</v>
      </c>
      <c r="J6" s="114">
        <v>2</v>
      </c>
      <c r="K6" s="113">
        <v>0</v>
      </c>
      <c r="L6" s="114">
        <v>0</v>
      </c>
      <c r="M6" s="113">
        <v>0</v>
      </c>
      <c r="N6" s="114">
        <v>0</v>
      </c>
      <c r="O6" s="117">
        <v>0</v>
      </c>
      <c r="P6" s="118">
        <v>0</v>
      </c>
      <c r="Q6" s="113">
        <v>0</v>
      </c>
      <c r="R6" s="114">
        <v>0</v>
      </c>
      <c r="S6" s="113">
        <v>44.6</v>
      </c>
      <c r="T6" s="114">
        <v>2</v>
      </c>
      <c r="U6" s="124">
        <v>47</v>
      </c>
      <c r="V6" s="125">
        <v>2</v>
      </c>
      <c r="W6" s="117">
        <v>44.8</v>
      </c>
      <c r="X6" s="118">
        <v>2</v>
      </c>
      <c r="Y6" s="121">
        <v>44.4</v>
      </c>
      <c r="Z6" s="118">
        <v>2</v>
      </c>
      <c r="AA6" s="58">
        <v>0</v>
      </c>
      <c r="AB6" s="19">
        <v>0</v>
      </c>
      <c r="AC6" s="92">
        <v>0</v>
      </c>
      <c r="AD6" s="59">
        <v>0</v>
      </c>
      <c r="AE6" s="92">
        <v>0</v>
      </c>
      <c r="AF6" s="59">
        <v>0</v>
      </c>
      <c r="AG6" s="58">
        <v>0</v>
      </c>
      <c r="AH6" s="95">
        <v>0</v>
      </c>
    </row>
    <row r="7" spans="1:34" ht="28.5">
      <c r="A7" s="1">
        <v>4</v>
      </c>
      <c r="B7" s="91" t="s">
        <v>45</v>
      </c>
      <c r="C7" s="113">
        <v>34</v>
      </c>
      <c r="D7" s="114">
        <v>2</v>
      </c>
      <c r="E7" s="113">
        <v>45</v>
      </c>
      <c r="F7" s="114">
        <v>2</v>
      </c>
      <c r="G7" s="117">
        <v>42</v>
      </c>
      <c r="H7" s="118">
        <v>2</v>
      </c>
      <c r="I7" s="113">
        <v>46</v>
      </c>
      <c r="J7" s="114">
        <v>2</v>
      </c>
      <c r="K7" s="113">
        <v>44</v>
      </c>
      <c r="L7" s="114">
        <v>2</v>
      </c>
      <c r="M7" s="113">
        <v>43.33</v>
      </c>
      <c r="N7" s="114">
        <v>2</v>
      </c>
      <c r="O7" s="117">
        <v>45</v>
      </c>
      <c r="P7" s="118">
        <v>2</v>
      </c>
      <c r="Q7" s="113">
        <v>47</v>
      </c>
      <c r="R7" s="114">
        <v>2</v>
      </c>
      <c r="S7" s="113">
        <v>46</v>
      </c>
      <c r="T7" s="114">
        <v>2</v>
      </c>
      <c r="U7" s="124">
        <v>45</v>
      </c>
      <c r="V7" s="125">
        <v>2</v>
      </c>
      <c r="W7" s="117">
        <v>46</v>
      </c>
      <c r="X7" s="118">
        <v>2</v>
      </c>
      <c r="Y7" s="93">
        <v>0</v>
      </c>
      <c r="Z7" s="19">
        <v>0</v>
      </c>
      <c r="AA7" s="117">
        <v>46</v>
      </c>
      <c r="AB7" s="118">
        <v>2</v>
      </c>
      <c r="AC7" s="92">
        <v>0</v>
      </c>
      <c r="AD7" s="59">
        <v>0</v>
      </c>
      <c r="AE7" s="92">
        <v>0</v>
      </c>
      <c r="AF7" s="59">
        <v>0</v>
      </c>
      <c r="AG7" s="58">
        <v>0</v>
      </c>
      <c r="AH7" s="95">
        <v>0</v>
      </c>
    </row>
    <row r="8" spans="1:34" ht="28.5">
      <c r="A8" s="1">
        <v>5</v>
      </c>
      <c r="B8" s="91" t="s">
        <v>46</v>
      </c>
      <c r="C8" s="113">
        <v>38</v>
      </c>
      <c r="D8" s="114">
        <v>2</v>
      </c>
      <c r="E8" s="113">
        <v>41</v>
      </c>
      <c r="F8" s="114">
        <v>2</v>
      </c>
      <c r="G8" s="117">
        <v>46</v>
      </c>
      <c r="H8" s="118">
        <v>2</v>
      </c>
      <c r="I8" s="113">
        <v>45</v>
      </c>
      <c r="J8" s="114">
        <v>2</v>
      </c>
      <c r="K8" s="113">
        <v>47</v>
      </c>
      <c r="L8" s="114">
        <v>2</v>
      </c>
      <c r="M8" s="113">
        <v>44.66</v>
      </c>
      <c r="N8" s="114">
        <v>2</v>
      </c>
      <c r="O8" s="117">
        <v>47</v>
      </c>
      <c r="P8" s="118">
        <v>2</v>
      </c>
      <c r="Q8" s="113">
        <v>45</v>
      </c>
      <c r="R8" s="114">
        <v>2</v>
      </c>
      <c r="S8" s="113">
        <v>44.6</v>
      </c>
      <c r="T8" s="114">
        <v>2</v>
      </c>
      <c r="U8" s="124">
        <v>45</v>
      </c>
      <c r="V8" s="125">
        <v>2</v>
      </c>
      <c r="W8" s="58">
        <v>0</v>
      </c>
      <c r="X8" s="19">
        <v>0</v>
      </c>
      <c r="Y8" s="121">
        <v>45.2</v>
      </c>
      <c r="Z8" s="118">
        <v>2</v>
      </c>
      <c r="AA8" s="58">
        <v>0</v>
      </c>
      <c r="AB8" s="19">
        <v>0</v>
      </c>
      <c r="AC8" s="92">
        <v>0</v>
      </c>
      <c r="AD8" s="59">
        <v>0</v>
      </c>
      <c r="AE8" s="92">
        <v>0</v>
      </c>
      <c r="AF8" s="59">
        <v>0</v>
      </c>
      <c r="AG8" s="58">
        <v>45</v>
      </c>
      <c r="AH8" s="95">
        <v>2</v>
      </c>
    </row>
    <row r="9" spans="1:34" ht="28.5">
      <c r="A9" s="1">
        <v>6</v>
      </c>
      <c r="B9" s="91" t="s">
        <v>84</v>
      </c>
      <c r="C9" s="113">
        <v>0</v>
      </c>
      <c r="D9" s="114">
        <v>0</v>
      </c>
      <c r="E9" s="113">
        <v>0</v>
      </c>
      <c r="F9" s="114">
        <v>0</v>
      </c>
      <c r="G9" s="117">
        <v>0</v>
      </c>
      <c r="H9" s="118">
        <v>0</v>
      </c>
      <c r="I9" s="113">
        <v>34</v>
      </c>
      <c r="J9" s="114">
        <v>2</v>
      </c>
      <c r="K9" s="113">
        <v>17</v>
      </c>
      <c r="L9" s="114">
        <v>2</v>
      </c>
      <c r="M9" s="113">
        <v>32.659999999999997</v>
      </c>
      <c r="N9" s="114">
        <v>2</v>
      </c>
      <c r="O9" s="117">
        <v>36</v>
      </c>
      <c r="P9" s="118">
        <v>2</v>
      </c>
      <c r="Q9" s="113">
        <v>42</v>
      </c>
      <c r="R9" s="114">
        <v>2</v>
      </c>
      <c r="S9" s="113">
        <v>36</v>
      </c>
      <c r="T9" s="114">
        <v>2</v>
      </c>
      <c r="U9" s="124">
        <v>0</v>
      </c>
      <c r="V9" s="125">
        <v>0</v>
      </c>
      <c r="W9" s="58">
        <v>0</v>
      </c>
      <c r="X9" s="19">
        <v>0</v>
      </c>
      <c r="Y9" s="93">
        <v>0</v>
      </c>
      <c r="Z9" s="19">
        <v>0</v>
      </c>
      <c r="AA9" s="58">
        <v>0</v>
      </c>
      <c r="AB9" s="19">
        <v>0</v>
      </c>
      <c r="AC9" s="92">
        <v>0</v>
      </c>
      <c r="AD9" s="59">
        <v>0</v>
      </c>
      <c r="AE9" s="92">
        <v>0</v>
      </c>
      <c r="AF9" s="59">
        <v>0</v>
      </c>
      <c r="AG9" s="58">
        <v>0</v>
      </c>
      <c r="AH9" s="95">
        <v>0</v>
      </c>
    </row>
    <row r="10" spans="1:34" ht="28.5">
      <c r="A10" s="1">
        <v>7</v>
      </c>
      <c r="B10" s="91"/>
      <c r="C10" s="113">
        <v>0</v>
      </c>
      <c r="D10" s="114">
        <v>0</v>
      </c>
      <c r="E10" s="113">
        <v>0</v>
      </c>
      <c r="F10" s="114">
        <v>0</v>
      </c>
      <c r="G10" s="117">
        <v>0</v>
      </c>
      <c r="H10" s="118">
        <v>0</v>
      </c>
      <c r="I10" s="113">
        <v>0</v>
      </c>
      <c r="J10" s="114">
        <v>0</v>
      </c>
      <c r="K10" s="113">
        <v>0</v>
      </c>
      <c r="L10" s="114">
        <v>0</v>
      </c>
      <c r="M10" s="113">
        <v>0</v>
      </c>
      <c r="N10" s="114">
        <v>0</v>
      </c>
      <c r="O10" s="117">
        <v>0</v>
      </c>
      <c r="P10" s="118">
        <v>0</v>
      </c>
      <c r="Q10" s="113">
        <v>0</v>
      </c>
      <c r="R10" s="114">
        <v>0</v>
      </c>
      <c r="S10" s="113">
        <v>0</v>
      </c>
      <c r="T10" s="114">
        <v>0</v>
      </c>
      <c r="U10" s="124">
        <v>0</v>
      </c>
      <c r="V10" s="125">
        <v>0</v>
      </c>
      <c r="W10" s="58">
        <v>0</v>
      </c>
      <c r="X10" s="19">
        <v>0</v>
      </c>
      <c r="Y10" s="93">
        <v>0</v>
      </c>
      <c r="Z10" s="19">
        <v>0</v>
      </c>
      <c r="AA10" s="58">
        <v>0</v>
      </c>
      <c r="AB10" s="19">
        <v>0</v>
      </c>
      <c r="AC10" s="92">
        <v>0</v>
      </c>
      <c r="AD10" s="59">
        <v>0</v>
      </c>
      <c r="AE10" s="92">
        <v>0</v>
      </c>
      <c r="AF10" s="59">
        <v>0</v>
      </c>
      <c r="AG10" s="58">
        <v>0</v>
      </c>
      <c r="AH10" s="95">
        <v>0</v>
      </c>
    </row>
    <row r="11" spans="1:34" ht="28.5">
      <c r="A11" s="1">
        <v>8</v>
      </c>
      <c r="B11" s="91"/>
      <c r="C11" s="113">
        <v>0</v>
      </c>
      <c r="D11" s="114">
        <v>0</v>
      </c>
      <c r="E11" s="113">
        <v>0</v>
      </c>
      <c r="F11" s="114">
        <v>0</v>
      </c>
      <c r="G11" s="117">
        <v>0</v>
      </c>
      <c r="H11" s="118">
        <v>0</v>
      </c>
      <c r="I11" s="113">
        <v>0</v>
      </c>
      <c r="J11" s="114">
        <v>0</v>
      </c>
      <c r="K11" s="113">
        <v>0</v>
      </c>
      <c r="L11" s="114">
        <v>0</v>
      </c>
      <c r="M11" s="113">
        <v>0</v>
      </c>
      <c r="N11" s="114">
        <v>0</v>
      </c>
      <c r="O11" s="117">
        <v>0</v>
      </c>
      <c r="P11" s="118">
        <v>0</v>
      </c>
      <c r="Q11" s="113">
        <v>0</v>
      </c>
      <c r="R11" s="114">
        <v>0</v>
      </c>
      <c r="S11" s="113">
        <v>0</v>
      </c>
      <c r="T11" s="114">
        <v>0</v>
      </c>
      <c r="U11" s="124">
        <v>0</v>
      </c>
      <c r="V11" s="125">
        <v>0</v>
      </c>
      <c r="W11" s="58">
        <v>0</v>
      </c>
      <c r="X11" s="19">
        <v>0</v>
      </c>
      <c r="Y11" s="93">
        <v>0</v>
      </c>
      <c r="Z11" s="19">
        <v>0</v>
      </c>
      <c r="AA11" s="58">
        <v>0</v>
      </c>
      <c r="AB11" s="19">
        <v>0</v>
      </c>
      <c r="AC11" s="92">
        <v>0</v>
      </c>
      <c r="AD11" s="59">
        <v>0</v>
      </c>
      <c r="AE11" s="92">
        <v>0</v>
      </c>
      <c r="AF11" s="59">
        <v>0</v>
      </c>
      <c r="AG11" s="58">
        <v>0</v>
      </c>
      <c r="AH11" s="95">
        <v>0</v>
      </c>
    </row>
    <row r="12" spans="1:34" ht="28.5">
      <c r="A12" s="1">
        <v>9</v>
      </c>
      <c r="B12" s="91"/>
      <c r="C12" s="113">
        <v>0</v>
      </c>
      <c r="D12" s="114">
        <v>0</v>
      </c>
      <c r="E12" s="113">
        <v>0</v>
      </c>
      <c r="F12" s="114">
        <v>0</v>
      </c>
      <c r="G12" s="117">
        <v>0</v>
      </c>
      <c r="H12" s="118">
        <v>0</v>
      </c>
      <c r="I12" s="113">
        <v>0</v>
      </c>
      <c r="J12" s="114">
        <v>0</v>
      </c>
      <c r="K12" s="113">
        <v>0</v>
      </c>
      <c r="L12" s="114">
        <v>0</v>
      </c>
      <c r="M12" s="113">
        <v>0</v>
      </c>
      <c r="N12" s="114">
        <v>0</v>
      </c>
      <c r="O12" s="117">
        <v>0</v>
      </c>
      <c r="P12" s="118">
        <v>0</v>
      </c>
      <c r="Q12" s="113">
        <v>0</v>
      </c>
      <c r="R12" s="114">
        <v>0</v>
      </c>
      <c r="S12" s="113">
        <v>0</v>
      </c>
      <c r="T12" s="114">
        <v>0</v>
      </c>
      <c r="U12" s="124">
        <v>0</v>
      </c>
      <c r="V12" s="125">
        <v>0</v>
      </c>
      <c r="W12" s="58">
        <v>0</v>
      </c>
      <c r="X12" s="19">
        <v>0</v>
      </c>
      <c r="Y12" s="93">
        <v>0</v>
      </c>
      <c r="Z12" s="19">
        <v>0</v>
      </c>
      <c r="AA12" s="58">
        <v>0</v>
      </c>
      <c r="AB12" s="19">
        <v>0</v>
      </c>
      <c r="AC12" s="92">
        <v>0</v>
      </c>
      <c r="AD12" s="59">
        <v>0</v>
      </c>
      <c r="AE12" s="92">
        <v>0</v>
      </c>
      <c r="AF12" s="59">
        <v>0</v>
      </c>
      <c r="AG12" s="58">
        <v>0</v>
      </c>
      <c r="AH12" s="95">
        <v>0</v>
      </c>
    </row>
    <row r="13" spans="1:34" ht="28.5">
      <c r="A13" s="1">
        <v>10</v>
      </c>
      <c r="B13" s="91" t="s">
        <v>47</v>
      </c>
      <c r="C13" s="113">
        <v>0</v>
      </c>
      <c r="D13" s="114">
        <v>0</v>
      </c>
      <c r="E13" s="113">
        <v>0</v>
      </c>
      <c r="F13" s="114">
        <v>0</v>
      </c>
      <c r="G13" s="117">
        <v>0</v>
      </c>
      <c r="H13" s="118">
        <v>0</v>
      </c>
      <c r="I13" s="113">
        <v>0</v>
      </c>
      <c r="J13" s="114">
        <v>0</v>
      </c>
      <c r="K13" s="113">
        <v>0</v>
      </c>
      <c r="L13" s="114">
        <v>0</v>
      </c>
      <c r="M13" s="113">
        <v>0</v>
      </c>
      <c r="N13" s="114">
        <v>0</v>
      </c>
      <c r="O13" s="117">
        <v>0</v>
      </c>
      <c r="P13" s="118">
        <v>0</v>
      </c>
      <c r="Q13" s="113">
        <v>0</v>
      </c>
      <c r="R13" s="114">
        <v>0</v>
      </c>
      <c r="S13" s="113">
        <v>0</v>
      </c>
      <c r="T13" s="114">
        <v>0</v>
      </c>
      <c r="U13" s="124">
        <v>0</v>
      </c>
      <c r="V13" s="125">
        <v>0</v>
      </c>
      <c r="W13" s="58">
        <v>0</v>
      </c>
      <c r="X13" s="19">
        <v>0</v>
      </c>
      <c r="Y13" s="93">
        <v>0</v>
      </c>
      <c r="Z13" s="19">
        <v>0</v>
      </c>
      <c r="AA13" s="58">
        <v>0</v>
      </c>
      <c r="AB13" s="19">
        <v>0</v>
      </c>
      <c r="AC13" s="92">
        <v>0</v>
      </c>
      <c r="AD13" s="59">
        <v>0</v>
      </c>
      <c r="AE13" s="92">
        <v>0</v>
      </c>
      <c r="AF13" s="59">
        <v>0</v>
      </c>
      <c r="AG13" s="58">
        <v>0</v>
      </c>
      <c r="AH13" s="95">
        <v>0</v>
      </c>
    </row>
    <row r="14" spans="1:34" ht="28.5">
      <c r="A14" s="1">
        <v>11</v>
      </c>
      <c r="B14" s="91"/>
      <c r="C14" s="113">
        <v>0</v>
      </c>
      <c r="D14" s="114">
        <v>0</v>
      </c>
      <c r="E14" s="113">
        <v>0</v>
      </c>
      <c r="F14" s="114">
        <v>0</v>
      </c>
      <c r="G14" s="117">
        <v>0</v>
      </c>
      <c r="H14" s="118">
        <v>0</v>
      </c>
      <c r="I14" s="113">
        <v>0</v>
      </c>
      <c r="J14" s="114">
        <v>0</v>
      </c>
      <c r="K14" s="113">
        <v>0</v>
      </c>
      <c r="L14" s="114">
        <v>0</v>
      </c>
      <c r="M14" s="113">
        <v>0</v>
      </c>
      <c r="N14" s="114">
        <v>0</v>
      </c>
      <c r="O14" s="117">
        <v>0</v>
      </c>
      <c r="P14" s="118">
        <v>0</v>
      </c>
      <c r="Q14" s="113">
        <v>0</v>
      </c>
      <c r="R14" s="114">
        <v>0</v>
      </c>
      <c r="S14" s="113">
        <v>0</v>
      </c>
      <c r="T14" s="114">
        <v>0</v>
      </c>
      <c r="U14" s="124">
        <v>0</v>
      </c>
      <c r="V14" s="125">
        <v>0</v>
      </c>
      <c r="W14" s="58">
        <v>0</v>
      </c>
      <c r="X14" s="19">
        <v>0</v>
      </c>
      <c r="Y14" s="93">
        <v>0</v>
      </c>
      <c r="Z14" s="19">
        <v>0</v>
      </c>
      <c r="AA14" s="58">
        <v>0</v>
      </c>
      <c r="AB14" s="19">
        <v>0</v>
      </c>
      <c r="AC14" s="92">
        <v>0</v>
      </c>
      <c r="AD14" s="59">
        <v>0</v>
      </c>
      <c r="AE14" s="92">
        <v>0</v>
      </c>
      <c r="AF14" s="59">
        <v>0</v>
      </c>
      <c r="AG14" s="58">
        <v>0</v>
      </c>
      <c r="AH14" s="95">
        <v>0</v>
      </c>
    </row>
    <row r="15" spans="1:34" ht="28.5">
      <c r="A15" s="1">
        <v>12</v>
      </c>
      <c r="B15" s="91"/>
      <c r="C15" s="113">
        <v>0</v>
      </c>
      <c r="D15" s="114">
        <v>0</v>
      </c>
      <c r="E15" s="113">
        <v>0</v>
      </c>
      <c r="F15" s="114">
        <v>0</v>
      </c>
      <c r="G15" s="117">
        <v>0</v>
      </c>
      <c r="H15" s="118">
        <v>0</v>
      </c>
      <c r="I15" s="113">
        <v>0</v>
      </c>
      <c r="J15" s="114">
        <v>0</v>
      </c>
      <c r="K15" s="113">
        <v>0</v>
      </c>
      <c r="L15" s="114">
        <v>0</v>
      </c>
      <c r="M15" s="113">
        <v>0</v>
      </c>
      <c r="N15" s="114">
        <v>0</v>
      </c>
      <c r="O15" s="117">
        <v>0</v>
      </c>
      <c r="P15" s="118">
        <v>0</v>
      </c>
      <c r="Q15" s="113">
        <v>0</v>
      </c>
      <c r="R15" s="114">
        <v>0</v>
      </c>
      <c r="S15" s="113">
        <v>0</v>
      </c>
      <c r="T15" s="114">
        <v>0</v>
      </c>
      <c r="U15" s="124">
        <v>0</v>
      </c>
      <c r="V15" s="125">
        <v>0</v>
      </c>
      <c r="W15" s="58">
        <v>0</v>
      </c>
      <c r="X15" s="19">
        <v>0</v>
      </c>
      <c r="Y15" s="93">
        <v>0</v>
      </c>
      <c r="Z15" s="19">
        <v>0</v>
      </c>
      <c r="AA15" s="58">
        <v>0</v>
      </c>
      <c r="AB15" s="19">
        <v>0</v>
      </c>
      <c r="AC15" s="92">
        <v>0</v>
      </c>
      <c r="AD15" s="59">
        <v>0</v>
      </c>
      <c r="AE15" s="92">
        <v>0</v>
      </c>
      <c r="AF15" s="59">
        <v>0</v>
      </c>
      <c r="AG15" s="58">
        <v>0</v>
      </c>
      <c r="AH15" s="95">
        <v>0</v>
      </c>
    </row>
    <row r="16" spans="1:34" ht="28.5">
      <c r="A16" s="1">
        <v>13</v>
      </c>
      <c r="B16" s="91"/>
      <c r="C16" s="113">
        <v>0</v>
      </c>
      <c r="D16" s="114">
        <v>0</v>
      </c>
      <c r="E16" s="113">
        <v>0</v>
      </c>
      <c r="F16" s="114">
        <v>0</v>
      </c>
      <c r="G16" s="117">
        <v>0</v>
      </c>
      <c r="H16" s="118">
        <v>0</v>
      </c>
      <c r="I16" s="113">
        <v>0</v>
      </c>
      <c r="J16" s="114">
        <v>0</v>
      </c>
      <c r="K16" s="113">
        <v>0</v>
      </c>
      <c r="L16" s="114">
        <v>0</v>
      </c>
      <c r="M16" s="113">
        <v>0</v>
      </c>
      <c r="N16" s="114">
        <v>0</v>
      </c>
      <c r="O16" s="117">
        <v>0</v>
      </c>
      <c r="P16" s="118">
        <v>0</v>
      </c>
      <c r="Q16" s="113">
        <v>0</v>
      </c>
      <c r="R16" s="114">
        <v>0</v>
      </c>
      <c r="S16" s="113">
        <v>0</v>
      </c>
      <c r="T16" s="114">
        <v>0</v>
      </c>
      <c r="U16" s="124">
        <v>0</v>
      </c>
      <c r="V16" s="125">
        <v>0</v>
      </c>
      <c r="W16" s="58">
        <v>0</v>
      </c>
      <c r="X16" s="19">
        <v>0</v>
      </c>
      <c r="Y16" s="93">
        <v>0</v>
      </c>
      <c r="Z16" s="19">
        <v>0</v>
      </c>
      <c r="AA16" s="58">
        <v>0</v>
      </c>
      <c r="AB16" s="19">
        <v>0</v>
      </c>
      <c r="AC16" s="92">
        <v>0</v>
      </c>
      <c r="AD16" s="59">
        <v>0</v>
      </c>
      <c r="AE16" s="92">
        <v>0</v>
      </c>
      <c r="AF16" s="59">
        <v>0</v>
      </c>
      <c r="AG16" s="58">
        <v>0</v>
      </c>
      <c r="AH16" s="95">
        <v>0</v>
      </c>
    </row>
    <row r="17" spans="1:34" ht="28.5">
      <c r="A17" s="1">
        <v>14</v>
      </c>
      <c r="B17" s="91"/>
      <c r="C17" s="113">
        <v>0</v>
      </c>
      <c r="D17" s="114">
        <v>0</v>
      </c>
      <c r="E17" s="113">
        <v>0</v>
      </c>
      <c r="F17" s="114">
        <v>0</v>
      </c>
      <c r="G17" s="117">
        <v>0</v>
      </c>
      <c r="H17" s="118">
        <v>0</v>
      </c>
      <c r="I17" s="113">
        <v>0</v>
      </c>
      <c r="J17" s="114">
        <v>0</v>
      </c>
      <c r="K17" s="113">
        <v>0</v>
      </c>
      <c r="L17" s="114">
        <v>0</v>
      </c>
      <c r="M17" s="113">
        <v>0</v>
      </c>
      <c r="N17" s="114">
        <v>0</v>
      </c>
      <c r="O17" s="117">
        <v>0</v>
      </c>
      <c r="P17" s="118">
        <v>0</v>
      </c>
      <c r="Q17" s="113">
        <v>0</v>
      </c>
      <c r="R17" s="114">
        <v>0</v>
      </c>
      <c r="S17" s="113">
        <v>0</v>
      </c>
      <c r="T17" s="114">
        <v>0</v>
      </c>
      <c r="U17" s="124">
        <v>0</v>
      </c>
      <c r="V17" s="125">
        <v>0</v>
      </c>
      <c r="W17" s="58">
        <v>0</v>
      </c>
      <c r="X17" s="19">
        <v>0</v>
      </c>
      <c r="Y17" s="93">
        <v>0</v>
      </c>
      <c r="Z17" s="19">
        <v>0</v>
      </c>
      <c r="AA17" s="58">
        <v>0</v>
      </c>
      <c r="AB17" s="19">
        <v>0</v>
      </c>
      <c r="AC17" s="92">
        <v>0</v>
      </c>
      <c r="AD17" s="59">
        <v>0</v>
      </c>
      <c r="AE17" s="92">
        <v>0</v>
      </c>
      <c r="AF17" s="59">
        <v>0</v>
      </c>
      <c r="AG17" s="58">
        <v>0</v>
      </c>
      <c r="AH17" s="95">
        <v>0</v>
      </c>
    </row>
    <row r="18" spans="1:34" ht="28.5">
      <c r="A18" s="1">
        <v>15</v>
      </c>
      <c r="B18" s="91"/>
      <c r="C18" s="113">
        <v>0</v>
      </c>
      <c r="D18" s="114">
        <v>0</v>
      </c>
      <c r="E18" s="113">
        <v>0</v>
      </c>
      <c r="F18" s="114">
        <v>0</v>
      </c>
      <c r="G18" s="117">
        <v>0</v>
      </c>
      <c r="H18" s="118">
        <v>0</v>
      </c>
      <c r="I18" s="113">
        <v>0</v>
      </c>
      <c r="J18" s="114">
        <v>0</v>
      </c>
      <c r="K18" s="113">
        <v>0</v>
      </c>
      <c r="L18" s="114">
        <v>0</v>
      </c>
      <c r="M18" s="113">
        <v>0</v>
      </c>
      <c r="N18" s="114">
        <v>0</v>
      </c>
      <c r="O18" s="117">
        <v>0</v>
      </c>
      <c r="P18" s="118">
        <v>0</v>
      </c>
      <c r="Q18" s="113">
        <v>0</v>
      </c>
      <c r="R18" s="114">
        <v>0</v>
      </c>
      <c r="S18" s="113">
        <v>0</v>
      </c>
      <c r="T18" s="114">
        <v>0</v>
      </c>
      <c r="U18" s="124">
        <v>0</v>
      </c>
      <c r="V18" s="125">
        <v>0</v>
      </c>
      <c r="W18" s="58">
        <v>0</v>
      </c>
      <c r="X18" s="19">
        <v>0</v>
      </c>
      <c r="Y18" s="93">
        <v>0</v>
      </c>
      <c r="Z18" s="19">
        <v>0</v>
      </c>
      <c r="AA18" s="58">
        <v>0</v>
      </c>
      <c r="AB18" s="19">
        <v>0</v>
      </c>
      <c r="AC18" s="92">
        <v>0</v>
      </c>
      <c r="AD18" s="59">
        <v>0</v>
      </c>
      <c r="AE18" s="92">
        <v>0</v>
      </c>
      <c r="AF18" s="59">
        <v>0</v>
      </c>
      <c r="AG18" s="58">
        <v>0</v>
      </c>
      <c r="AH18" s="95">
        <v>0</v>
      </c>
    </row>
    <row r="19" spans="1:34" ht="28.5">
      <c r="A19" s="1">
        <v>16</v>
      </c>
      <c r="B19" s="91"/>
      <c r="C19" s="113">
        <v>0</v>
      </c>
      <c r="D19" s="114">
        <v>0</v>
      </c>
      <c r="E19" s="113">
        <v>0</v>
      </c>
      <c r="F19" s="114">
        <v>0</v>
      </c>
      <c r="G19" s="117">
        <v>0</v>
      </c>
      <c r="H19" s="118">
        <v>0</v>
      </c>
      <c r="I19" s="113">
        <v>0</v>
      </c>
      <c r="J19" s="114">
        <v>0</v>
      </c>
      <c r="K19" s="113">
        <v>0</v>
      </c>
      <c r="L19" s="114">
        <v>0</v>
      </c>
      <c r="M19" s="113">
        <v>0</v>
      </c>
      <c r="N19" s="114">
        <v>0</v>
      </c>
      <c r="O19" s="117">
        <v>0</v>
      </c>
      <c r="P19" s="118">
        <v>0</v>
      </c>
      <c r="Q19" s="113">
        <v>0</v>
      </c>
      <c r="R19" s="114">
        <v>0</v>
      </c>
      <c r="S19" s="113">
        <v>0</v>
      </c>
      <c r="T19" s="114">
        <v>0</v>
      </c>
      <c r="U19" s="124">
        <v>0</v>
      </c>
      <c r="V19" s="125">
        <v>0</v>
      </c>
      <c r="W19" s="58">
        <v>0</v>
      </c>
      <c r="X19" s="19">
        <v>0</v>
      </c>
      <c r="Y19" s="93">
        <v>0</v>
      </c>
      <c r="Z19" s="19">
        <v>0</v>
      </c>
      <c r="AA19" s="58">
        <v>0</v>
      </c>
      <c r="AB19" s="19">
        <v>0</v>
      </c>
      <c r="AC19" s="92">
        <v>0</v>
      </c>
      <c r="AD19" s="59">
        <v>0</v>
      </c>
      <c r="AE19" s="92">
        <v>0</v>
      </c>
      <c r="AF19" s="59">
        <v>0</v>
      </c>
      <c r="AG19" s="58">
        <v>0</v>
      </c>
      <c r="AH19" s="95">
        <v>0</v>
      </c>
    </row>
    <row r="20" spans="1:34" ht="28.5">
      <c r="A20" s="1">
        <v>17</v>
      </c>
      <c r="B20" s="91"/>
      <c r="C20" s="113">
        <v>0</v>
      </c>
      <c r="D20" s="114">
        <v>0</v>
      </c>
      <c r="E20" s="113">
        <v>0</v>
      </c>
      <c r="F20" s="114">
        <v>0</v>
      </c>
      <c r="G20" s="117">
        <v>0</v>
      </c>
      <c r="H20" s="118">
        <v>0</v>
      </c>
      <c r="I20" s="113">
        <v>0</v>
      </c>
      <c r="J20" s="114">
        <v>0</v>
      </c>
      <c r="K20" s="113">
        <v>0</v>
      </c>
      <c r="L20" s="114">
        <v>0</v>
      </c>
      <c r="M20" s="113">
        <v>0</v>
      </c>
      <c r="N20" s="114">
        <v>0</v>
      </c>
      <c r="O20" s="117">
        <v>0</v>
      </c>
      <c r="P20" s="118">
        <v>0</v>
      </c>
      <c r="Q20" s="113">
        <v>0</v>
      </c>
      <c r="R20" s="114">
        <v>0</v>
      </c>
      <c r="S20" s="113">
        <v>0</v>
      </c>
      <c r="T20" s="114">
        <v>0</v>
      </c>
      <c r="U20" s="124">
        <v>0</v>
      </c>
      <c r="V20" s="125">
        <v>0</v>
      </c>
      <c r="W20" s="58">
        <v>0</v>
      </c>
      <c r="X20" s="19">
        <v>0</v>
      </c>
      <c r="Y20" s="93">
        <v>0</v>
      </c>
      <c r="Z20" s="19">
        <v>0</v>
      </c>
      <c r="AA20" s="58">
        <v>0</v>
      </c>
      <c r="AB20" s="19">
        <v>0</v>
      </c>
      <c r="AC20" s="92">
        <v>0</v>
      </c>
      <c r="AD20" s="59">
        <v>0</v>
      </c>
      <c r="AE20" s="92">
        <v>0</v>
      </c>
      <c r="AF20" s="59">
        <v>0</v>
      </c>
      <c r="AG20" s="58">
        <v>0</v>
      </c>
      <c r="AH20" s="95">
        <v>0</v>
      </c>
    </row>
    <row r="21" spans="1:34" ht="28.5">
      <c r="A21" s="1">
        <v>18</v>
      </c>
      <c r="B21" s="91" t="s">
        <v>65</v>
      </c>
      <c r="C21" s="113">
        <v>21</v>
      </c>
      <c r="D21" s="114">
        <v>2</v>
      </c>
      <c r="E21" s="113">
        <v>35</v>
      </c>
      <c r="F21" s="114">
        <v>2</v>
      </c>
      <c r="G21" s="117">
        <v>28.66</v>
      </c>
      <c r="H21" s="118">
        <v>2</v>
      </c>
      <c r="I21" s="113">
        <v>32</v>
      </c>
      <c r="J21" s="114">
        <v>2</v>
      </c>
      <c r="K21" s="113">
        <v>31</v>
      </c>
      <c r="L21" s="114">
        <v>2</v>
      </c>
      <c r="M21" s="113">
        <v>33.33</v>
      </c>
      <c r="N21" s="114">
        <v>2</v>
      </c>
      <c r="O21" s="117">
        <v>39</v>
      </c>
      <c r="P21" s="118">
        <v>2</v>
      </c>
      <c r="Q21" s="113">
        <v>0</v>
      </c>
      <c r="R21" s="114">
        <v>0</v>
      </c>
      <c r="S21" s="113">
        <v>37.33</v>
      </c>
      <c r="T21" s="114">
        <v>2</v>
      </c>
      <c r="U21" s="124">
        <v>29</v>
      </c>
      <c r="V21" s="125">
        <v>2</v>
      </c>
      <c r="W21" s="58">
        <v>0</v>
      </c>
      <c r="X21" s="19">
        <v>0</v>
      </c>
      <c r="Y21" s="93">
        <v>0</v>
      </c>
      <c r="Z21" s="19">
        <v>0</v>
      </c>
      <c r="AA21" s="58">
        <v>0</v>
      </c>
      <c r="AB21" s="19">
        <v>0</v>
      </c>
      <c r="AC21" s="92">
        <v>0</v>
      </c>
      <c r="AD21" s="59">
        <v>0</v>
      </c>
      <c r="AE21" s="92">
        <v>0</v>
      </c>
      <c r="AF21" s="59">
        <v>0</v>
      </c>
      <c r="AG21" s="58">
        <v>0</v>
      </c>
      <c r="AH21" s="95">
        <v>0</v>
      </c>
    </row>
    <row r="22" spans="1:34" ht="28.5">
      <c r="A22" s="1">
        <v>19</v>
      </c>
      <c r="B22" s="91" t="s">
        <v>48</v>
      </c>
      <c r="C22" s="113">
        <v>0</v>
      </c>
      <c r="D22" s="114">
        <v>0</v>
      </c>
      <c r="E22" s="113">
        <v>35</v>
      </c>
      <c r="F22" s="114">
        <v>2</v>
      </c>
      <c r="G22" s="117">
        <v>37.33</v>
      </c>
      <c r="H22" s="118">
        <v>2</v>
      </c>
      <c r="I22" s="113">
        <v>42</v>
      </c>
      <c r="J22" s="114">
        <v>2</v>
      </c>
      <c r="K22" s="113">
        <v>43</v>
      </c>
      <c r="L22" s="114">
        <v>2</v>
      </c>
      <c r="M22" s="113">
        <v>36</v>
      </c>
      <c r="N22" s="114">
        <v>2</v>
      </c>
      <c r="O22" s="117">
        <v>42</v>
      </c>
      <c r="P22" s="118">
        <v>2</v>
      </c>
      <c r="Q22" s="113">
        <v>36</v>
      </c>
      <c r="R22" s="114">
        <v>2</v>
      </c>
      <c r="S22" s="113">
        <v>38.659999999999997</v>
      </c>
      <c r="T22" s="114">
        <v>2</v>
      </c>
      <c r="U22" s="124">
        <v>34</v>
      </c>
      <c r="V22" s="125">
        <v>2</v>
      </c>
      <c r="W22" s="58">
        <v>0</v>
      </c>
      <c r="X22" s="19">
        <v>0</v>
      </c>
      <c r="Y22" s="93">
        <v>0</v>
      </c>
      <c r="Z22" s="19">
        <v>0</v>
      </c>
      <c r="AA22" s="58">
        <v>0</v>
      </c>
      <c r="AB22" s="19">
        <v>0</v>
      </c>
      <c r="AC22" s="92">
        <v>0</v>
      </c>
      <c r="AD22" s="59">
        <v>0</v>
      </c>
      <c r="AE22" s="92">
        <v>0</v>
      </c>
      <c r="AF22" s="59">
        <v>0</v>
      </c>
      <c r="AG22" s="58">
        <v>0</v>
      </c>
      <c r="AH22" s="95">
        <v>0</v>
      </c>
    </row>
    <row r="23" spans="1:34" ht="28.5">
      <c r="A23" s="1">
        <v>20</v>
      </c>
      <c r="B23" s="91" t="s">
        <v>66</v>
      </c>
      <c r="C23" s="113">
        <v>25</v>
      </c>
      <c r="D23" s="114">
        <v>2</v>
      </c>
      <c r="E23" s="113">
        <v>25</v>
      </c>
      <c r="F23" s="114">
        <v>2</v>
      </c>
      <c r="G23" s="117">
        <v>29.33</v>
      </c>
      <c r="H23" s="118">
        <v>2</v>
      </c>
      <c r="I23" s="113">
        <v>37</v>
      </c>
      <c r="J23" s="114">
        <v>2</v>
      </c>
      <c r="K23" s="113">
        <v>33</v>
      </c>
      <c r="L23" s="114">
        <v>2</v>
      </c>
      <c r="M23" s="113">
        <v>0</v>
      </c>
      <c r="N23" s="114">
        <v>0</v>
      </c>
      <c r="O23" s="117">
        <v>0</v>
      </c>
      <c r="P23" s="118">
        <v>0</v>
      </c>
      <c r="Q23" s="113">
        <v>37</v>
      </c>
      <c r="R23" s="114">
        <v>2</v>
      </c>
      <c r="S23" s="113">
        <v>33.33</v>
      </c>
      <c r="T23" s="114">
        <v>2</v>
      </c>
      <c r="U23" s="124">
        <v>32</v>
      </c>
      <c r="V23" s="125">
        <v>2</v>
      </c>
      <c r="W23" s="58">
        <v>0</v>
      </c>
      <c r="X23" s="19">
        <v>0</v>
      </c>
      <c r="Y23" s="93">
        <v>0</v>
      </c>
      <c r="Z23" s="19">
        <v>0</v>
      </c>
      <c r="AA23" s="58">
        <v>0</v>
      </c>
      <c r="AB23" s="19">
        <v>0</v>
      </c>
      <c r="AC23" s="92">
        <v>0</v>
      </c>
      <c r="AD23" s="59">
        <v>0</v>
      </c>
      <c r="AE23" s="92">
        <v>0</v>
      </c>
      <c r="AF23" s="59">
        <v>0</v>
      </c>
      <c r="AG23" s="58">
        <v>0</v>
      </c>
      <c r="AH23" s="95">
        <v>0</v>
      </c>
    </row>
    <row r="24" spans="1:34" ht="28.5">
      <c r="A24" s="1">
        <v>21</v>
      </c>
      <c r="B24" s="91"/>
      <c r="C24" s="113">
        <v>0</v>
      </c>
      <c r="D24" s="114">
        <v>0</v>
      </c>
      <c r="E24" s="113">
        <v>0</v>
      </c>
      <c r="F24" s="114">
        <v>0</v>
      </c>
      <c r="G24" s="117">
        <v>0</v>
      </c>
      <c r="H24" s="118">
        <v>0</v>
      </c>
      <c r="I24" s="113">
        <v>0</v>
      </c>
      <c r="J24" s="114">
        <v>0</v>
      </c>
      <c r="K24" s="113">
        <v>0</v>
      </c>
      <c r="L24" s="114">
        <v>0</v>
      </c>
      <c r="M24" s="113">
        <v>0</v>
      </c>
      <c r="N24" s="114">
        <v>0</v>
      </c>
      <c r="O24" s="117">
        <v>0</v>
      </c>
      <c r="P24" s="118">
        <v>0</v>
      </c>
      <c r="Q24" s="113">
        <v>0</v>
      </c>
      <c r="R24" s="114">
        <v>0</v>
      </c>
      <c r="S24" s="113">
        <v>0</v>
      </c>
      <c r="T24" s="114">
        <v>0</v>
      </c>
      <c r="U24" s="124">
        <v>0</v>
      </c>
      <c r="V24" s="125">
        <v>0</v>
      </c>
      <c r="W24" s="58">
        <v>0</v>
      </c>
      <c r="X24" s="19">
        <v>0</v>
      </c>
      <c r="Y24" s="93">
        <v>0</v>
      </c>
      <c r="Z24" s="19">
        <v>0</v>
      </c>
      <c r="AA24" s="58">
        <v>0</v>
      </c>
      <c r="AB24" s="19">
        <v>0</v>
      </c>
      <c r="AC24" s="92">
        <v>0</v>
      </c>
      <c r="AD24" s="59">
        <v>0</v>
      </c>
      <c r="AE24" s="92">
        <v>0</v>
      </c>
      <c r="AF24" s="59">
        <v>0</v>
      </c>
      <c r="AG24" s="58">
        <v>0</v>
      </c>
      <c r="AH24" s="95">
        <v>0</v>
      </c>
    </row>
    <row r="25" spans="1:34" ht="28.5">
      <c r="A25" s="1">
        <v>22</v>
      </c>
      <c r="B25" s="91" t="s">
        <v>49</v>
      </c>
      <c r="C25" s="113">
        <v>27</v>
      </c>
      <c r="D25" s="114">
        <v>2</v>
      </c>
      <c r="E25" s="113">
        <v>0</v>
      </c>
      <c r="F25" s="114">
        <v>0</v>
      </c>
      <c r="G25" s="117">
        <v>33.33</v>
      </c>
      <c r="H25" s="118">
        <v>2</v>
      </c>
      <c r="I25" s="113">
        <v>14</v>
      </c>
      <c r="J25" s="114">
        <v>17</v>
      </c>
      <c r="K25" s="113">
        <v>28</v>
      </c>
      <c r="L25" s="114">
        <v>2</v>
      </c>
      <c r="M25" s="113">
        <v>30</v>
      </c>
      <c r="N25" s="114">
        <v>2</v>
      </c>
      <c r="O25" s="117">
        <v>31</v>
      </c>
      <c r="P25" s="118">
        <v>2</v>
      </c>
      <c r="Q25" s="113">
        <v>0</v>
      </c>
      <c r="R25" s="114">
        <v>0</v>
      </c>
      <c r="S25" s="113">
        <v>0</v>
      </c>
      <c r="T25" s="114">
        <v>0</v>
      </c>
      <c r="U25" s="124">
        <v>0</v>
      </c>
      <c r="V25" s="125">
        <v>0</v>
      </c>
      <c r="W25" s="58">
        <v>0</v>
      </c>
      <c r="X25" s="19">
        <v>0</v>
      </c>
      <c r="Y25" s="93">
        <v>0</v>
      </c>
      <c r="Z25" s="19">
        <v>0</v>
      </c>
      <c r="AA25" s="58">
        <v>0</v>
      </c>
      <c r="AB25" s="19">
        <v>0</v>
      </c>
      <c r="AC25" s="92">
        <v>0</v>
      </c>
      <c r="AD25" s="59">
        <v>0</v>
      </c>
      <c r="AE25" s="92">
        <v>0</v>
      </c>
      <c r="AF25" s="59">
        <v>0</v>
      </c>
      <c r="AG25" s="58">
        <v>0</v>
      </c>
      <c r="AH25" s="95">
        <v>0</v>
      </c>
    </row>
    <row r="26" spans="1:34" ht="28.5">
      <c r="A26" s="1">
        <v>23</v>
      </c>
      <c r="B26" s="91"/>
      <c r="C26" s="113">
        <v>0</v>
      </c>
      <c r="D26" s="114">
        <v>0</v>
      </c>
      <c r="E26" s="113">
        <v>0</v>
      </c>
      <c r="F26" s="114">
        <v>0</v>
      </c>
      <c r="G26" s="117">
        <v>0</v>
      </c>
      <c r="H26" s="118">
        <v>0</v>
      </c>
      <c r="I26" s="113">
        <v>0</v>
      </c>
      <c r="J26" s="114">
        <v>0</v>
      </c>
      <c r="K26" s="113">
        <v>0</v>
      </c>
      <c r="L26" s="114">
        <v>0</v>
      </c>
      <c r="M26" s="113">
        <v>0</v>
      </c>
      <c r="N26" s="114">
        <v>0</v>
      </c>
      <c r="O26" s="117">
        <v>0</v>
      </c>
      <c r="P26" s="118">
        <v>0</v>
      </c>
      <c r="Q26" s="113">
        <v>0</v>
      </c>
      <c r="R26" s="114">
        <v>0</v>
      </c>
      <c r="S26" s="113">
        <v>0</v>
      </c>
      <c r="T26" s="114">
        <v>0</v>
      </c>
      <c r="U26" s="124">
        <v>0</v>
      </c>
      <c r="V26" s="125">
        <v>0</v>
      </c>
      <c r="W26" s="58">
        <v>0</v>
      </c>
      <c r="X26" s="19">
        <v>0</v>
      </c>
      <c r="Y26" s="93">
        <v>0</v>
      </c>
      <c r="Z26" s="19">
        <v>0</v>
      </c>
      <c r="AA26" s="58">
        <v>0</v>
      </c>
      <c r="AB26" s="19">
        <v>0</v>
      </c>
      <c r="AC26" s="92">
        <v>0</v>
      </c>
      <c r="AD26" s="59">
        <v>0</v>
      </c>
      <c r="AE26" s="92">
        <v>0</v>
      </c>
      <c r="AF26" s="59">
        <v>0</v>
      </c>
      <c r="AG26" s="58">
        <v>0</v>
      </c>
      <c r="AH26" s="95">
        <v>0</v>
      </c>
    </row>
    <row r="27" spans="1:34" ht="28.5">
      <c r="A27" s="1">
        <v>24</v>
      </c>
      <c r="B27" s="91" t="s">
        <v>67</v>
      </c>
      <c r="C27" s="113">
        <v>0</v>
      </c>
      <c r="D27" s="114">
        <v>0</v>
      </c>
      <c r="E27" s="113">
        <v>32</v>
      </c>
      <c r="F27" s="114">
        <v>2</v>
      </c>
      <c r="G27" s="117">
        <v>32.659999999999997</v>
      </c>
      <c r="H27" s="118">
        <v>2</v>
      </c>
      <c r="I27" s="113">
        <v>40</v>
      </c>
      <c r="J27" s="114">
        <v>2</v>
      </c>
      <c r="K27" s="113">
        <v>35</v>
      </c>
      <c r="L27" s="114">
        <v>2</v>
      </c>
      <c r="M27" s="113">
        <v>32</v>
      </c>
      <c r="N27" s="114">
        <v>2</v>
      </c>
      <c r="O27" s="117">
        <v>43</v>
      </c>
      <c r="P27" s="118">
        <v>2</v>
      </c>
      <c r="Q27" s="113">
        <v>0</v>
      </c>
      <c r="R27" s="114">
        <v>0</v>
      </c>
      <c r="S27" s="113">
        <v>38</v>
      </c>
      <c r="T27" s="114">
        <v>2</v>
      </c>
      <c r="U27" s="124">
        <v>30</v>
      </c>
      <c r="V27" s="125">
        <v>2</v>
      </c>
      <c r="W27" s="58">
        <v>0</v>
      </c>
      <c r="X27" s="19">
        <v>0</v>
      </c>
      <c r="Y27" s="121">
        <v>38</v>
      </c>
      <c r="Z27" s="118">
        <v>2</v>
      </c>
      <c r="AA27" s="117">
        <v>44</v>
      </c>
      <c r="AB27" s="118">
        <v>2</v>
      </c>
      <c r="AC27" s="92">
        <v>0</v>
      </c>
      <c r="AD27" s="59">
        <v>0</v>
      </c>
      <c r="AE27" s="92">
        <v>0</v>
      </c>
      <c r="AF27" s="59">
        <v>0</v>
      </c>
      <c r="AG27" s="117">
        <v>39.200000000000003</v>
      </c>
      <c r="AH27" s="122">
        <v>2</v>
      </c>
    </row>
    <row r="28" spans="1:34" ht="28.5">
      <c r="A28" s="1">
        <v>25</v>
      </c>
      <c r="B28" s="91" t="s">
        <v>50</v>
      </c>
      <c r="C28" s="113">
        <v>0</v>
      </c>
      <c r="D28" s="114">
        <v>0</v>
      </c>
      <c r="E28" s="113">
        <v>0</v>
      </c>
      <c r="F28" s="114">
        <v>0</v>
      </c>
      <c r="G28" s="117">
        <v>0</v>
      </c>
      <c r="H28" s="118">
        <v>0</v>
      </c>
      <c r="I28" s="113">
        <v>0</v>
      </c>
      <c r="J28" s="114">
        <v>0</v>
      </c>
      <c r="K28" s="113">
        <v>0</v>
      </c>
      <c r="L28" s="114">
        <v>0</v>
      </c>
      <c r="M28" s="113">
        <v>0</v>
      </c>
      <c r="N28" s="114">
        <v>0</v>
      </c>
      <c r="O28" s="117">
        <v>0</v>
      </c>
      <c r="P28" s="118">
        <v>0</v>
      </c>
      <c r="Q28" s="113">
        <v>0</v>
      </c>
      <c r="R28" s="114">
        <v>0</v>
      </c>
      <c r="S28" s="113">
        <v>0</v>
      </c>
      <c r="T28" s="114">
        <v>0</v>
      </c>
      <c r="U28" s="124">
        <v>0</v>
      </c>
      <c r="V28" s="125">
        <v>0</v>
      </c>
      <c r="W28" s="58">
        <v>0</v>
      </c>
      <c r="X28" s="19">
        <v>0</v>
      </c>
      <c r="Y28" s="93">
        <v>0</v>
      </c>
      <c r="Z28" s="19">
        <v>0</v>
      </c>
      <c r="AA28" s="58">
        <v>0</v>
      </c>
      <c r="AB28" s="19">
        <v>0</v>
      </c>
      <c r="AC28" s="92">
        <v>0</v>
      </c>
      <c r="AD28" s="59">
        <v>0</v>
      </c>
      <c r="AE28" s="92">
        <v>0</v>
      </c>
      <c r="AF28" s="59">
        <v>0</v>
      </c>
      <c r="AG28" s="58">
        <v>0</v>
      </c>
      <c r="AH28" s="95">
        <v>0</v>
      </c>
    </row>
    <row r="29" spans="1:34" ht="28.5">
      <c r="A29" s="1">
        <v>26</v>
      </c>
      <c r="B29" s="91" t="s">
        <v>51</v>
      </c>
      <c r="C29" s="113">
        <v>21</v>
      </c>
      <c r="D29" s="114">
        <v>2</v>
      </c>
      <c r="E29" s="113">
        <v>34</v>
      </c>
      <c r="F29" s="114">
        <v>2</v>
      </c>
      <c r="G29" s="117">
        <v>17.329999999999998</v>
      </c>
      <c r="H29" s="118">
        <v>2</v>
      </c>
      <c r="I29" s="113">
        <v>31</v>
      </c>
      <c r="J29" s="114">
        <v>2</v>
      </c>
      <c r="K29" s="113">
        <v>18</v>
      </c>
      <c r="L29" s="114">
        <v>2</v>
      </c>
      <c r="M29" s="113">
        <v>31.33</v>
      </c>
      <c r="N29" s="114">
        <v>2</v>
      </c>
      <c r="O29" s="117">
        <v>35</v>
      </c>
      <c r="P29" s="118">
        <v>2</v>
      </c>
      <c r="Q29" s="113">
        <v>28</v>
      </c>
      <c r="R29" s="114">
        <v>2</v>
      </c>
      <c r="S29" s="113">
        <v>32.659999999999997</v>
      </c>
      <c r="T29" s="114">
        <v>2</v>
      </c>
      <c r="U29" s="124">
        <v>36</v>
      </c>
      <c r="V29" s="125">
        <v>2</v>
      </c>
      <c r="W29" s="58">
        <v>0</v>
      </c>
      <c r="X29" s="19">
        <v>0</v>
      </c>
      <c r="Y29" s="93">
        <v>0</v>
      </c>
      <c r="Z29" s="19">
        <v>0</v>
      </c>
      <c r="AA29" s="58">
        <v>0</v>
      </c>
      <c r="AB29" s="19">
        <v>0</v>
      </c>
      <c r="AC29" s="92">
        <v>0</v>
      </c>
      <c r="AD29" s="59">
        <v>0</v>
      </c>
      <c r="AE29" s="92">
        <v>0</v>
      </c>
      <c r="AF29" s="59">
        <v>0</v>
      </c>
      <c r="AG29" s="58">
        <v>0</v>
      </c>
      <c r="AH29" s="95">
        <v>0</v>
      </c>
    </row>
    <row r="30" spans="1:34" ht="28.5">
      <c r="A30" s="1">
        <v>27</v>
      </c>
      <c r="B30" s="91" t="s">
        <v>52</v>
      </c>
      <c r="C30" s="113">
        <v>0</v>
      </c>
      <c r="D30" s="114">
        <v>0</v>
      </c>
      <c r="E30" s="113">
        <v>0</v>
      </c>
      <c r="F30" s="114">
        <v>0</v>
      </c>
      <c r="G30" s="117">
        <v>0</v>
      </c>
      <c r="H30" s="118">
        <v>0</v>
      </c>
      <c r="I30" s="113">
        <v>0</v>
      </c>
      <c r="J30" s="114">
        <v>0</v>
      </c>
      <c r="K30" s="113">
        <v>15</v>
      </c>
      <c r="L30" s="114">
        <v>2</v>
      </c>
      <c r="M30" s="113">
        <v>0</v>
      </c>
      <c r="N30" s="114">
        <v>0</v>
      </c>
      <c r="O30" s="117">
        <v>15</v>
      </c>
      <c r="P30" s="118">
        <v>2</v>
      </c>
      <c r="Q30" s="113">
        <v>0</v>
      </c>
      <c r="R30" s="114">
        <v>0</v>
      </c>
      <c r="S30" s="113">
        <v>0</v>
      </c>
      <c r="T30" s="114">
        <v>0</v>
      </c>
      <c r="U30" s="124">
        <v>0</v>
      </c>
      <c r="V30" s="125">
        <v>0</v>
      </c>
      <c r="W30" s="58">
        <v>0</v>
      </c>
      <c r="X30" s="19">
        <v>0</v>
      </c>
      <c r="Y30" s="93">
        <v>0</v>
      </c>
      <c r="Z30" s="19">
        <v>0</v>
      </c>
      <c r="AA30" s="58">
        <v>0</v>
      </c>
      <c r="AB30" s="19">
        <v>0</v>
      </c>
      <c r="AC30" s="92">
        <v>0</v>
      </c>
      <c r="AD30" s="59">
        <v>0</v>
      </c>
      <c r="AE30" s="92">
        <v>0</v>
      </c>
      <c r="AF30" s="59">
        <v>0</v>
      </c>
      <c r="AG30" s="58">
        <v>0</v>
      </c>
      <c r="AH30" s="95">
        <v>0</v>
      </c>
    </row>
    <row r="31" spans="1:34" ht="28.5">
      <c r="A31" s="1">
        <v>28</v>
      </c>
      <c r="B31" s="91"/>
      <c r="C31" s="113">
        <v>0</v>
      </c>
      <c r="D31" s="114">
        <v>0</v>
      </c>
      <c r="E31" s="113">
        <v>0</v>
      </c>
      <c r="F31" s="114">
        <v>0</v>
      </c>
      <c r="G31" s="117">
        <v>0</v>
      </c>
      <c r="H31" s="118">
        <v>0</v>
      </c>
      <c r="I31" s="113">
        <v>0</v>
      </c>
      <c r="J31" s="114">
        <v>0</v>
      </c>
      <c r="K31" s="113">
        <v>0</v>
      </c>
      <c r="L31" s="114">
        <v>0</v>
      </c>
      <c r="M31" s="113">
        <v>0</v>
      </c>
      <c r="N31" s="114">
        <v>0</v>
      </c>
      <c r="O31" s="117">
        <v>0</v>
      </c>
      <c r="P31" s="118">
        <v>0</v>
      </c>
      <c r="Q31" s="113">
        <v>0</v>
      </c>
      <c r="R31" s="114">
        <v>0</v>
      </c>
      <c r="S31" s="113">
        <v>0</v>
      </c>
      <c r="T31" s="114">
        <v>0</v>
      </c>
      <c r="U31" s="124">
        <v>0</v>
      </c>
      <c r="V31" s="125">
        <v>0</v>
      </c>
      <c r="W31" s="58">
        <v>0</v>
      </c>
      <c r="X31" s="19">
        <v>0</v>
      </c>
      <c r="Y31" s="93">
        <v>0</v>
      </c>
      <c r="Z31" s="19">
        <v>0</v>
      </c>
      <c r="AA31" s="58">
        <v>0</v>
      </c>
      <c r="AB31" s="19">
        <v>0</v>
      </c>
      <c r="AC31" s="92">
        <v>0</v>
      </c>
      <c r="AD31" s="59">
        <v>0</v>
      </c>
      <c r="AE31" s="92">
        <v>0</v>
      </c>
      <c r="AF31" s="59">
        <v>0</v>
      </c>
      <c r="AG31" s="58">
        <v>0</v>
      </c>
      <c r="AH31" s="95">
        <v>0</v>
      </c>
    </row>
    <row r="32" spans="1:34" ht="28.5">
      <c r="A32" s="1">
        <v>29</v>
      </c>
      <c r="B32" s="91"/>
      <c r="C32" s="113">
        <v>0</v>
      </c>
      <c r="D32" s="114">
        <v>0</v>
      </c>
      <c r="E32" s="113">
        <v>0</v>
      </c>
      <c r="F32" s="114">
        <v>0</v>
      </c>
      <c r="G32" s="117">
        <v>0</v>
      </c>
      <c r="H32" s="118">
        <v>0</v>
      </c>
      <c r="I32" s="113">
        <v>0</v>
      </c>
      <c r="J32" s="114">
        <v>0</v>
      </c>
      <c r="K32" s="113">
        <v>0</v>
      </c>
      <c r="L32" s="114">
        <v>0</v>
      </c>
      <c r="M32" s="113">
        <v>0</v>
      </c>
      <c r="N32" s="114">
        <v>0</v>
      </c>
      <c r="O32" s="117">
        <v>0</v>
      </c>
      <c r="P32" s="118">
        <v>0</v>
      </c>
      <c r="Q32" s="113">
        <v>0</v>
      </c>
      <c r="R32" s="114">
        <v>0</v>
      </c>
      <c r="S32" s="113">
        <v>0</v>
      </c>
      <c r="T32" s="114">
        <v>0</v>
      </c>
      <c r="U32" s="124">
        <v>0</v>
      </c>
      <c r="V32" s="125">
        <v>0</v>
      </c>
      <c r="W32" s="58">
        <v>0</v>
      </c>
      <c r="X32" s="19">
        <v>0</v>
      </c>
      <c r="Y32" s="93">
        <v>0</v>
      </c>
      <c r="Z32" s="19">
        <v>0</v>
      </c>
      <c r="AA32" s="58">
        <v>0</v>
      </c>
      <c r="AB32" s="19">
        <v>0</v>
      </c>
      <c r="AC32" s="92">
        <v>0</v>
      </c>
      <c r="AD32" s="59">
        <v>0</v>
      </c>
      <c r="AE32" s="92">
        <v>0</v>
      </c>
      <c r="AF32" s="59">
        <v>0</v>
      </c>
      <c r="AG32" s="58">
        <v>0</v>
      </c>
      <c r="AH32" s="95">
        <v>0</v>
      </c>
    </row>
    <row r="33" spans="1:34" ht="28.5">
      <c r="A33" s="1">
        <v>30</v>
      </c>
      <c r="B33" s="91"/>
      <c r="C33" s="113">
        <v>0</v>
      </c>
      <c r="D33" s="114">
        <v>0</v>
      </c>
      <c r="E33" s="113">
        <v>0</v>
      </c>
      <c r="F33" s="114">
        <v>0</v>
      </c>
      <c r="G33" s="117">
        <v>0</v>
      </c>
      <c r="H33" s="118">
        <v>0</v>
      </c>
      <c r="I33" s="113">
        <v>0</v>
      </c>
      <c r="J33" s="114">
        <v>0</v>
      </c>
      <c r="K33" s="113">
        <v>0</v>
      </c>
      <c r="L33" s="114">
        <v>0</v>
      </c>
      <c r="M33" s="113">
        <v>0</v>
      </c>
      <c r="N33" s="114">
        <v>0</v>
      </c>
      <c r="O33" s="117">
        <v>0</v>
      </c>
      <c r="P33" s="118">
        <v>0</v>
      </c>
      <c r="Q33" s="113">
        <v>0</v>
      </c>
      <c r="R33" s="114">
        <v>0</v>
      </c>
      <c r="S33" s="113">
        <v>0</v>
      </c>
      <c r="T33" s="114">
        <v>0</v>
      </c>
      <c r="U33" s="124">
        <v>0</v>
      </c>
      <c r="V33" s="125">
        <v>0</v>
      </c>
      <c r="W33" s="58">
        <v>0</v>
      </c>
      <c r="X33" s="19">
        <v>0</v>
      </c>
      <c r="Y33" s="93">
        <v>0</v>
      </c>
      <c r="Z33" s="19">
        <v>0</v>
      </c>
      <c r="AA33" s="58">
        <v>0</v>
      </c>
      <c r="AB33" s="19">
        <v>0</v>
      </c>
      <c r="AC33" s="92">
        <v>0</v>
      </c>
      <c r="AD33" s="59">
        <v>0</v>
      </c>
      <c r="AE33" s="92">
        <v>0</v>
      </c>
      <c r="AF33" s="59">
        <v>0</v>
      </c>
      <c r="AG33" s="58">
        <v>0</v>
      </c>
      <c r="AH33" s="95">
        <v>0</v>
      </c>
    </row>
    <row r="34" spans="1:34" ht="28.5">
      <c r="A34" s="1">
        <v>31</v>
      </c>
      <c r="B34" s="91"/>
      <c r="C34" s="113">
        <v>0</v>
      </c>
      <c r="D34" s="114">
        <v>0</v>
      </c>
      <c r="E34" s="113">
        <v>0</v>
      </c>
      <c r="F34" s="114">
        <v>0</v>
      </c>
      <c r="G34" s="117">
        <v>0</v>
      </c>
      <c r="H34" s="118">
        <v>0</v>
      </c>
      <c r="I34" s="113">
        <v>0</v>
      </c>
      <c r="J34" s="114">
        <v>0</v>
      </c>
      <c r="K34" s="113">
        <v>0</v>
      </c>
      <c r="L34" s="114">
        <v>0</v>
      </c>
      <c r="M34" s="113">
        <v>0</v>
      </c>
      <c r="N34" s="114">
        <v>0</v>
      </c>
      <c r="O34" s="117">
        <v>0</v>
      </c>
      <c r="P34" s="118">
        <v>0</v>
      </c>
      <c r="Q34" s="113">
        <v>0</v>
      </c>
      <c r="R34" s="114">
        <v>0</v>
      </c>
      <c r="S34" s="113">
        <v>0</v>
      </c>
      <c r="T34" s="114">
        <v>0</v>
      </c>
      <c r="U34" s="124">
        <v>0</v>
      </c>
      <c r="V34" s="125">
        <v>0</v>
      </c>
      <c r="W34" s="58">
        <v>0</v>
      </c>
      <c r="X34" s="19">
        <v>0</v>
      </c>
      <c r="Y34" s="93">
        <v>0</v>
      </c>
      <c r="Z34" s="19">
        <v>0</v>
      </c>
      <c r="AA34" s="58">
        <v>0</v>
      </c>
      <c r="AB34" s="19">
        <v>0</v>
      </c>
      <c r="AC34" s="92">
        <v>0</v>
      </c>
      <c r="AD34" s="59">
        <v>0</v>
      </c>
      <c r="AE34" s="92">
        <v>0</v>
      </c>
      <c r="AF34" s="59">
        <v>0</v>
      </c>
      <c r="AG34" s="58">
        <v>0</v>
      </c>
      <c r="AH34" s="95">
        <v>0</v>
      </c>
    </row>
    <row r="35" spans="1:34" ht="28.5">
      <c r="A35" s="1">
        <v>32</v>
      </c>
      <c r="B35" s="91" t="s">
        <v>53</v>
      </c>
      <c r="C35" s="113">
        <v>0</v>
      </c>
      <c r="D35" s="114">
        <v>0</v>
      </c>
      <c r="E35" s="113">
        <v>0</v>
      </c>
      <c r="F35" s="114">
        <v>0</v>
      </c>
      <c r="G35" s="117">
        <v>18.66</v>
      </c>
      <c r="H35" s="118">
        <v>2</v>
      </c>
      <c r="I35" s="113">
        <v>0</v>
      </c>
      <c r="J35" s="114">
        <v>0</v>
      </c>
      <c r="K35" s="113">
        <v>0</v>
      </c>
      <c r="L35" s="114">
        <v>0</v>
      </c>
      <c r="M35" s="113">
        <v>0</v>
      </c>
      <c r="N35" s="114">
        <v>0</v>
      </c>
      <c r="O35" s="117">
        <v>0</v>
      </c>
      <c r="P35" s="118">
        <v>0</v>
      </c>
      <c r="Q35" s="113">
        <v>0</v>
      </c>
      <c r="R35" s="114">
        <v>0</v>
      </c>
      <c r="S35" s="113">
        <v>0</v>
      </c>
      <c r="T35" s="114">
        <v>0</v>
      </c>
      <c r="U35" s="124">
        <v>0</v>
      </c>
      <c r="V35" s="125">
        <v>0</v>
      </c>
      <c r="W35" s="58">
        <v>0</v>
      </c>
      <c r="X35" s="19">
        <v>0</v>
      </c>
      <c r="Y35" s="93">
        <v>0</v>
      </c>
      <c r="Z35" s="19">
        <v>0</v>
      </c>
      <c r="AA35" s="58">
        <v>0</v>
      </c>
      <c r="AB35" s="19">
        <v>0</v>
      </c>
      <c r="AC35" s="92">
        <v>0</v>
      </c>
      <c r="AD35" s="59">
        <v>0</v>
      </c>
      <c r="AE35" s="92">
        <v>0</v>
      </c>
      <c r="AF35" s="59">
        <v>0</v>
      </c>
      <c r="AG35" s="58">
        <v>0</v>
      </c>
      <c r="AH35" s="95">
        <v>0</v>
      </c>
    </row>
    <row r="36" spans="1:34" ht="28.5">
      <c r="A36" s="1">
        <v>33</v>
      </c>
      <c r="B36" s="91" t="s">
        <v>68</v>
      </c>
      <c r="C36" s="113">
        <v>19</v>
      </c>
      <c r="D36" s="114">
        <v>2</v>
      </c>
      <c r="E36" s="113">
        <v>25</v>
      </c>
      <c r="F36" s="114">
        <v>2</v>
      </c>
      <c r="G36" s="117">
        <v>0</v>
      </c>
      <c r="H36" s="118">
        <v>0</v>
      </c>
      <c r="I36" s="113">
        <v>24</v>
      </c>
      <c r="J36" s="114">
        <v>2</v>
      </c>
      <c r="K36" s="113">
        <v>0</v>
      </c>
      <c r="L36" s="114">
        <v>0</v>
      </c>
      <c r="M36" s="113">
        <v>18.66</v>
      </c>
      <c r="N36" s="114">
        <v>2</v>
      </c>
      <c r="O36" s="117">
        <v>21</v>
      </c>
      <c r="P36" s="118">
        <v>2</v>
      </c>
      <c r="Q36" s="113">
        <v>0</v>
      </c>
      <c r="R36" s="114">
        <v>0</v>
      </c>
      <c r="S36" s="113">
        <v>26.66</v>
      </c>
      <c r="T36" s="114">
        <v>2</v>
      </c>
      <c r="U36" s="124">
        <v>0</v>
      </c>
      <c r="V36" s="125">
        <v>0</v>
      </c>
      <c r="W36" s="58">
        <v>0</v>
      </c>
      <c r="X36" s="19">
        <v>0</v>
      </c>
      <c r="Y36" s="93">
        <v>0</v>
      </c>
      <c r="Z36" s="19">
        <v>0</v>
      </c>
      <c r="AA36" s="58">
        <v>0</v>
      </c>
      <c r="AB36" s="19">
        <v>0</v>
      </c>
      <c r="AC36" s="92">
        <v>0</v>
      </c>
      <c r="AD36" s="59">
        <v>0</v>
      </c>
      <c r="AE36" s="92">
        <v>0</v>
      </c>
      <c r="AF36" s="59">
        <v>0</v>
      </c>
      <c r="AG36" s="58">
        <v>0</v>
      </c>
      <c r="AH36" s="95">
        <v>0</v>
      </c>
    </row>
    <row r="37" spans="1:34" ht="28.5">
      <c r="A37" s="1">
        <v>34</v>
      </c>
      <c r="B37" s="91" t="s">
        <v>69</v>
      </c>
      <c r="C37" s="113">
        <v>24</v>
      </c>
      <c r="D37" s="114">
        <v>2</v>
      </c>
      <c r="E37" s="113">
        <v>35</v>
      </c>
      <c r="F37" s="114">
        <v>2</v>
      </c>
      <c r="G37" s="117">
        <v>34.659999999999997</v>
      </c>
      <c r="H37" s="118">
        <v>2</v>
      </c>
      <c r="I37" s="113">
        <v>34</v>
      </c>
      <c r="J37" s="114">
        <v>2</v>
      </c>
      <c r="K37" s="113">
        <v>27</v>
      </c>
      <c r="L37" s="114">
        <v>2</v>
      </c>
      <c r="M37" s="113">
        <v>36.659999999999997</v>
      </c>
      <c r="N37" s="114">
        <v>2</v>
      </c>
      <c r="O37" s="117">
        <v>44</v>
      </c>
      <c r="P37" s="118">
        <v>2</v>
      </c>
      <c r="Q37" s="113">
        <v>0</v>
      </c>
      <c r="R37" s="114">
        <v>0</v>
      </c>
      <c r="S37" s="113">
        <v>36</v>
      </c>
      <c r="T37" s="114">
        <v>2</v>
      </c>
      <c r="U37" s="124">
        <v>30</v>
      </c>
      <c r="V37" s="125">
        <v>2</v>
      </c>
      <c r="W37" s="58">
        <v>0</v>
      </c>
      <c r="X37" s="19">
        <v>0</v>
      </c>
      <c r="Y37" s="93">
        <v>0</v>
      </c>
      <c r="Z37" s="19">
        <v>0</v>
      </c>
      <c r="AA37" s="58">
        <v>0</v>
      </c>
      <c r="AB37" s="19">
        <v>0</v>
      </c>
      <c r="AC37" s="92">
        <v>0</v>
      </c>
      <c r="AD37" s="59">
        <v>0</v>
      </c>
      <c r="AE37" s="92">
        <v>0</v>
      </c>
      <c r="AF37" s="59">
        <v>0</v>
      </c>
      <c r="AG37" s="58">
        <v>0</v>
      </c>
      <c r="AH37" s="95">
        <v>0</v>
      </c>
    </row>
    <row r="38" spans="1:34" ht="28.5">
      <c r="A38" s="1">
        <v>35</v>
      </c>
      <c r="B38" s="91" t="s">
        <v>54</v>
      </c>
      <c r="C38" s="113">
        <v>24</v>
      </c>
      <c r="D38" s="114">
        <v>2</v>
      </c>
      <c r="E38" s="113">
        <v>27</v>
      </c>
      <c r="F38" s="114">
        <v>2</v>
      </c>
      <c r="G38" s="117">
        <v>34.659999999999997</v>
      </c>
      <c r="H38" s="118">
        <v>2</v>
      </c>
      <c r="I38" s="113">
        <v>38</v>
      </c>
      <c r="J38" s="114">
        <v>2</v>
      </c>
      <c r="K38" s="113">
        <v>35</v>
      </c>
      <c r="L38" s="114">
        <v>2</v>
      </c>
      <c r="M38" s="113">
        <v>35</v>
      </c>
      <c r="N38" s="114">
        <v>2</v>
      </c>
      <c r="O38" s="117">
        <v>30</v>
      </c>
      <c r="P38" s="118">
        <v>2</v>
      </c>
      <c r="Q38" s="113">
        <v>32</v>
      </c>
      <c r="R38" s="114">
        <v>2</v>
      </c>
      <c r="S38" s="113">
        <v>27.33</v>
      </c>
      <c r="T38" s="114">
        <v>2</v>
      </c>
      <c r="U38" s="124">
        <v>28</v>
      </c>
      <c r="V38" s="125">
        <v>2</v>
      </c>
      <c r="W38" s="58">
        <v>0</v>
      </c>
      <c r="X38" s="19">
        <v>0</v>
      </c>
      <c r="Y38" s="93">
        <v>0</v>
      </c>
      <c r="Z38" s="19">
        <v>0</v>
      </c>
      <c r="AA38" s="58">
        <v>0</v>
      </c>
      <c r="AB38" s="19">
        <v>0</v>
      </c>
      <c r="AC38" s="92">
        <v>0</v>
      </c>
      <c r="AD38" s="59">
        <v>0</v>
      </c>
      <c r="AE38" s="92">
        <v>0</v>
      </c>
      <c r="AF38" s="59">
        <v>0</v>
      </c>
      <c r="AG38" s="58">
        <v>0</v>
      </c>
      <c r="AH38" s="95">
        <v>0</v>
      </c>
    </row>
    <row r="39" spans="1:34" ht="28.5">
      <c r="A39" s="1">
        <v>36</v>
      </c>
      <c r="B39" s="91" t="s">
        <v>55</v>
      </c>
      <c r="C39" s="113">
        <v>38</v>
      </c>
      <c r="D39" s="114">
        <v>2</v>
      </c>
      <c r="E39" s="113">
        <v>42</v>
      </c>
      <c r="F39" s="114">
        <v>2</v>
      </c>
      <c r="G39" s="117">
        <v>40.659999999999997</v>
      </c>
      <c r="H39" s="118">
        <v>2</v>
      </c>
      <c r="I39" s="113">
        <v>41</v>
      </c>
      <c r="J39" s="114">
        <v>2</v>
      </c>
      <c r="K39" s="113">
        <v>35</v>
      </c>
      <c r="L39" s="114">
        <v>2</v>
      </c>
      <c r="M39" s="113">
        <v>32</v>
      </c>
      <c r="N39" s="114">
        <v>2</v>
      </c>
      <c r="O39" s="117">
        <v>0</v>
      </c>
      <c r="P39" s="118">
        <v>0</v>
      </c>
      <c r="Q39" s="113">
        <v>39</v>
      </c>
      <c r="R39" s="114">
        <v>2</v>
      </c>
      <c r="S39" s="113">
        <v>38.659999999999997</v>
      </c>
      <c r="T39" s="114">
        <v>2</v>
      </c>
      <c r="U39" s="124">
        <v>38</v>
      </c>
      <c r="V39" s="125">
        <v>2</v>
      </c>
      <c r="W39" s="58">
        <v>0</v>
      </c>
      <c r="X39" s="19">
        <v>0</v>
      </c>
      <c r="Y39" s="93">
        <v>0</v>
      </c>
      <c r="Z39" s="19">
        <v>0</v>
      </c>
      <c r="AA39" s="58">
        <v>0</v>
      </c>
      <c r="AB39" s="19">
        <v>0</v>
      </c>
      <c r="AC39" s="92">
        <v>0</v>
      </c>
      <c r="AD39" s="59">
        <v>0</v>
      </c>
      <c r="AE39" s="92">
        <v>0</v>
      </c>
      <c r="AF39" s="59">
        <v>0</v>
      </c>
      <c r="AG39" s="58">
        <v>0</v>
      </c>
      <c r="AH39" s="95">
        <v>0</v>
      </c>
    </row>
    <row r="40" spans="1:34" ht="28.5">
      <c r="A40" s="1">
        <v>37</v>
      </c>
      <c r="B40" s="91" t="s">
        <v>75</v>
      </c>
      <c r="C40" s="113">
        <v>20</v>
      </c>
      <c r="D40" s="114">
        <v>2</v>
      </c>
      <c r="E40" s="113">
        <v>30</v>
      </c>
      <c r="F40" s="114">
        <v>2</v>
      </c>
      <c r="G40" s="117">
        <v>22</v>
      </c>
      <c r="H40" s="118">
        <v>2</v>
      </c>
      <c r="I40" s="113">
        <v>31</v>
      </c>
      <c r="J40" s="114">
        <v>2</v>
      </c>
      <c r="K40" s="113">
        <v>35</v>
      </c>
      <c r="L40" s="114">
        <v>2</v>
      </c>
      <c r="M40" s="113">
        <v>34.659999999999997</v>
      </c>
      <c r="N40" s="114">
        <v>2</v>
      </c>
      <c r="O40" s="117">
        <v>39</v>
      </c>
      <c r="P40" s="118">
        <v>2</v>
      </c>
      <c r="Q40" s="113">
        <v>0</v>
      </c>
      <c r="R40" s="114">
        <v>0</v>
      </c>
      <c r="S40" s="113">
        <v>37.33</v>
      </c>
      <c r="T40" s="114">
        <v>2</v>
      </c>
      <c r="U40" s="124">
        <v>32</v>
      </c>
      <c r="V40" s="125">
        <v>2</v>
      </c>
      <c r="W40" s="58">
        <v>0</v>
      </c>
      <c r="X40" s="19">
        <v>0</v>
      </c>
      <c r="Y40" s="93">
        <v>0</v>
      </c>
      <c r="Z40" s="19">
        <v>0</v>
      </c>
      <c r="AA40" s="58">
        <v>0</v>
      </c>
      <c r="AB40" s="19">
        <v>0</v>
      </c>
      <c r="AC40" s="92">
        <v>0</v>
      </c>
      <c r="AD40" s="59">
        <v>0</v>
      </c>
      <c r="AE40" s="92">
        <v>0</v>
      </c>
      <c r="AF40" s="59">
        <v>0</v>
      </c>
      <c r="AG40" s="58">
        <v>0</v>
      </c>
      <c r="AH40" s="95">
        <v>0</v>
      </c>
    </row>
    <row r="41" spans="1:34" ht="28.5">
      <c r="A41" s="1">
        <v>38</v>
      </c>
      <c r="B41" s="91" t="s">
        <v>56</v>
      </c>
      <c r="C41" s="113">
        <v>33</v>
      </c>
      <c r="D41" s="114">
        <v>2</v>
      </c>
      <c r="E41" s="113">
        <v>34</v>
      </c>
      <c r="F41" s="114">
        <v>2</v>
      </c>
      <c r="G41" s="117">
        <v>30.66</v>
      </c>
      <c r="H41" s="118">
        <v>2</v>
      </c>
      <c r="I41" s="113">
        <v>0</v>
      </c>
      <c r="J41" s="114">
        <v>0</v>
      </c>
      <c r="K41" s="113">
        <v>34</v>
      </c>
      <c r="L41" s="114">
        <v>2</v>
      </c>
      <c r="M41" s="113">
        <v>0</v>
      </c>
      <c r="N41" s="114">
        <v>0</v>
      </c>
      <c r="O41" s="117">
        <v>36</v>
      </c>
      <c r="P41" s="118">
        <v>2</v>
      </c>
      <c r="Q41" s="113">
        <v>35</v>
      </c>
      <c r="R41" s="114">
        <v>2</v>
      </c>
      <c r="S41" s="113">
        <v>38.659999999999997</v>
      </c>
      <c r="T41" s="114">
        <v>2</v>
      </c>
      <c r="U41" s="124">
        <v>29</v>
      </c>
      <c r="V41" s="125">
        <v>2</v>
      </c>
      <c r="W41" s="58">
        <v>0</v>
      </c>
      <c r="X41" s="19">
        <v>0</v>
      </c>
      <c r="Y41" s="93">
        <v>0</v>
      </c>
      <c r="Z41" s="19">
        <v>0</v>
      </c>
      <c r="AA41" s="58">
        <v>0</v>
      </c>
      <c r="AB41" s="19">
        <v>0</v>
      </c>
      <c r="AC41" s="92">
        <v>0</v>
      </c>
      <c r="AD41" s="59">
        <v>0</v>
      </c>
      <c r="AE41" s="92">
        <v>0</v>
      </c>
      <c r="AF41" s="59">
        <v>0</v>
      </c>
      <c r="AG41" s="58">
        <v>0</v>
      </c>
      <c r="AH41" s="95">
        <v>0</v>
      </c>
    </row>
    <row r="42" spans="1:34" ht="28.5">
      <c r="A42" s="1">
        <v>39</v>
      </c>
      <c r="B42" s="91" t="s">
        <v>70</v>
      </c>
      <c r="C42" s="113">
        <v>32</v>
      </c>
      <c r="D42" s="114">
        <v>2</v>
      </c>
      <c r="E42" s="113">
        <v>41</v>
      </c>
      <c r="F42" s="114">
        <v>2</v>
      </c>
      <c r="G42" s="117">
        <v>40</v>
      </c>
      <c r="H42" s="118">
        <v>2</v>
      </c>
      <c r="I42" s="113">
        <v>41</v>
      </c>
      <c r="J42" s="114">
        <v>2</v>
      </c>
      <c r="K42" s="113">
        <v>38</v>
      </c>
      <c r="L42" s="114">
        <v>2</v>
      </c>
      <c r="M42" s="113">
        <v>40</v>
      </c>
      <c r="N42" s="114">
        <v>2</v>
      </c>
      <c r="O42" s="117">
        <v>43</v>
      </c>
      <c r="P42" s="118">
        <v>2</v>
      </c>
      <c r="Q42" s="113">
        <v>43</v>
      </c>
      <c r="R42" s="114">
        <v>2</v>
      </c>
      <c r="S42" s="113">
        <v>42</v>
      </c>
      <c r="T42" s="114">
        <v>2</v>
      </c>
      <c r="U42" s="124">
        <v>43</v>
      </c>
      <c r="V42" s="125">
        <v>2</v>
      </c>
      <c r="W42" s="58">
        <v>0</v>
      </c>
      <c r="X42" s="19">
        <v>0</v>
      </c>
      <c r="Y42" s="121">
        <v>42</v>
      </c>
      <c r="Z42" s="118">
        <v>2</v>
      </c>
      <c r="AA42" s="58">
        <v>0</v>
      </c>
      <c r="AB42" s="19">
        <v>0</v>
      </c>
      <c r="AC42" s="92">
        <v>0</v>
      </c>
      <c r="AD42" s="59">
        <v>0</v>
      </c>
      <c r="AE42" s="92">
        <v>0</v>
      </c>
      <c r="AF42" s="59">
        <v>0</v>
      </c>
      <c r="AG42" s="58">
        <v>0</v>
      </c>
      <c r="AH42" s="95">
        <v>0</v>
      </c>
    </row>
    <row r="43" spans="1:34" ht="28.5">
      <c r="A43" s="1">
        <v>40</v>
      </c>
      <c r="B43" s="91" t="s">
        <v>57</v>
      </c>
      <c r="C43" s="113">
        <v>0</v>
      </c>
      <c r="D43" s="114">
        <v>0</v>
      </c>
      <c r="E43" s="113">
        <v>27</v>
      </c>
      <c r="F43" s="114">
        <v>2</v>
      </c>
      <c r="G43" s="117">
        <v>0</v>
      </c>
      <c r="H43" s="118">
        <v>0</v>
      </c>
      <c r="I43" s="113">
        <v>0</v>
      </c>
      <c r="J43" s="114">
        <v>0</v>
      </c>
      <c r="K43" s="113">
        <v>0</v>
      </c>
      <c r="L43" s="114">
        <v>0</v>
      </c>
      <c r="M43" s="113">
        <v>0</v>
      </c>
      <c r="N43" s="114">
        <v>0</v>
      </c>
      <c r="O43" s="117">
        <v>0</v>
      </c>
      <c r="P43" s="118">
        <v>0</v>
      </c>
      <c r="Q43" s="113">
        <v>0</v>
      </c>
      <c r="R43" s="114">
        <v>0</v>
      </c>
      <c r="S43" s="113">
        <v>28</v>
      </c>
      <c r="T43" s="114">
        <v>2</v>
      </c>
      <c r="U43" s="124">
        <v>0</v>
      </c>
      <c r="V43" s="125">
        <v>0</v>
      </c>
      <c r="W43" s="58">
        <v>0</v>
      </c>
      <c r="X43" s="19">
        <v>0</v>
      </c>
      <c r="Y43" s="93">
        <v>0</v>
      </c>
      <c r="Z43" s="19">
        <v>0</v>
      </c>
      <c r="AA43" s="58">
        <v>0</v>
      </c>
      <c r="AB43" s="19">
        <v>0</v>
      </c>
      <c r="AC43" s="92">
        <v>0</v>
      </c>
      <c r="AD43" s="59">
        <v>0</v>
      </c>
      <c r="AE43" s="92">
        <v>0</v>
      </c>
      <c r="AF43" s="59">
        <v>0</v>
      </c>
      <c r="AG43" s="58">
        <v>0</v>
      </c>
      <c r="AH43" s="95">
        <v>0</v>
      </c>
    </row>
    <row r="44" spans="1:34" ht="28.5">
      <c r="A44" s="1">
        <v>41</v>
      </c>
      <c r="B44" s="91" t="s">
        <v>58</v>
      </c>
      <c r="C44" s="113">
        <v>38</v>
      </c>
      <c r="D44" s="114">
        <v>2</v>
      </c>
      <c r="E44" s="113">
        <v>42</v>
      </c>
      <c r="F44" s="114">
        <v>2</v>
      </c>
      <c r="G44" s="117">
        <v>48</v>
      </c>
      <c r="H44" s="118">
        <v>2</v>
      </c>
      <c r="I44" s="113">
        <v>46</v>
      </c>
      <c r="J44" s="114">
        <v>2</v>
      </c>
      <c r="K44" s="113">
        <v>0</v>
      </c>
      <c r="L44" s="114">
        <v>0</v>
      </c>
      <c r="M44" s="113">
        <v>44.66</v>
      </c>
      <c r="N44" s="114">
        <v>2</v>
      </c>
      <c r="O44" s="117">
        <v>45</v>
      </c>
      <c r="P44" s="118">
        <v>2</v>
      </c>
      <c r="Q44" s="113">
        <v>47</v>
      </c>
      <c r="R44" s="114">
        <v>2</v>
      </c>
      <c r="S44" s="113">
        <v>0</v>
      </c>
      <c r="T44" s="114">
        <v>0</v>
      </c>
      <c r="U44" s="124">
        <v>41</v>
      </c>
      <c r="V44" s="125">
        <v>2</v>
      </c>
      <c r="W44" s="58">
        <v>0</v>
      </c>
      <c r="X44" s="19">
        <v>0</v>
      </c>
      <c r="Y44" s="121">
        <v>46.8</v>
      </c>
      <c r="Z44" s="118">
        <v>2</v>
      </c>
      <c r="AA44" s="58">
        <v>45</v>
      </c>
      <c r="AB44" s="19">
        <v>2</v>
      </c>
      <c r="AC44" s="92">
        <v>0</v>
      </c>
      <c r="AD44" s="59">
        <v>0</v>
      </c>
      <c r="AE44" s="92">
        <v>0</v>
      </c>
      <c r="AF44" s="59">
        <v>0</v>
      </c>
      <c r="AG44" s="117">
        <v>46.4</v>
      </c>
      <c r="AH44" s="122">
        <v>2</v>
      </c>
    </row>
    <row r="45" spans="1:34" ht="28.5">
      <c r="A45" s="1">
        <v>42</v>
      </c>
      <c r="B45" s="91"/>
      <c r="C45" s="113">
        <v>0</v>
      </c>
      <c r="D45" s="114">
        <v>0</v>
      </c>
      <c r="E45" s="113">
        <v>0</v>
      </c>
      <c r="F45" s="114">
        <v>0</v>
      </c>
      <c r="G45" s="117">
        <v>0</v>
      </c>
      <c r="H45" s="118">
        <v>0</v>
      </c>
      <c r="I45" s="113">
        <v>0</v>
      </c>
      <c r="J45" s="114">
        <v>0</v>
      </c>
      <c r="K45" s="113">
        <v>0</v>
      </c>
      <c r="L45" s="114">
        <v>0</v>
      </c>
      <c r="M45" s="113">
        <v>0</v>
      </c>
      <c r="N45" s="114">
        <v>0</v>
      </c>
      <c r="O45" s="117">
        <v>0</v>
      </c>
      <c r="P45" s="118">
        <v>0</v>
      </c>
      <c r="Q45" s="113">
        <v>0</v>
      </c>
      <c r="R45" s="114">
        <v>0</v>
      </c>
      <c r="S45" s="113">
        <v>0</v>
      </c>
      <c r="T45" s="114">
        <v>0</v>
      </c>
      <c r="U45" s="124">
        <v>0</v>
      </c>
      <c r="V45" s="125">
        <v>0</v>
      </c>
      <c r="W45" s="58">
        <v>0</v>
      </c>
      <c r="X45" s="19">
        <v>0</v>
      </c>
      <c r="Y45" s="93">
        <v>0</v>
      </c>
      <c r="Z45" s="19">
        <v>0</v>
      </c>
      <c r="AA45" s="117">
        <v>0</v>
      </c>
      <c r="AB45" s="118">
        <v>0</v>
      </c>
      <c r="AC45" s="92">
        <v>0</v>
      </c>
      <c r="AD45" s="59">
        <v>0</v>
      </c>
      <c r="AE45" s="92">
        <v>0</v>
      </c>
      <c r="AF45" s="59">
        <v>0</v>
      </c>
      <c r="AG45" s="58">
        <v>0</v>
      </c>
      <c r="AH45" s="95">
        <v>0</v>
      </c>
    </row>
    <row r="46" spans="1:34" ht="28.5">
      <c r="A46" s="1">
        <v>43</v>
      </c>
      <c r="B46" s="101"/>
      <c r="C46" s="113">
        <v>0</v>
      </c>
      <c r="D46" s="114">
        <v>0</v>
      </c>
      <c r="E46" s="113">
        <v>0</v>
      </c>
      <c r="F46" s="114">
        <v>0</v>
      </c>
      <c r="G46" s="117">
        <v>0</v>
      </c>
      <c r="H46" s="118">
        <v>0</v>
      </c>
      <c r="I46" s="113">
        <v>0</v>
      </c>
      <c r="J46" s="114">
        <v>0</v>
      </c>
      <c r="K46" s="113">
        <v>0</v>
      </c>
      <c r="L46" s="114">
        <v>0</v>
      </c>
      <c r="M46" s="113">
        <v>0</v>
      </c>
      <c r="N46" s="114">
        <v>0</v>
      </c>
      <c r="O46" s="117">
        <v>0</v>
      </c>
      <c r="P46" s="118">
        <v>0</v>
      </c>
      <c r="Q46" s="113">
        <v>0</v>
      </c>
      <c r="R46" s="114">
        <v>0</v>
      </c>
      <c r="S46" s="113">
        <v>0</v>
      </c>
      <c r="T46" s="114">
        <v>0</v>
      </c>
      <c r="U46" s="124">
        <v>0</v>
      </c>
      <c r="V46" s="125">
        <v>0</v>
      </c>
      <c r="W46" s="58">
        <v>0</v>
      </c>
      <c r="X46" s="19">
        <v>0</v>
      </c>
      <c r="Y46" s="93">
        <v>0</v>
      </c>
      <c r="Z46" s="19">
        <v>0</v>
      </c>
      <c r="AA46" s="58">
        <v>0</v>
      </c>
      <c r="AB46" s="19">
        <v>0</v>
      </c>
      <c r="AC46" s="92">
        <v>0</v>
      </c>
      <c r="AD46" s="59">
        <v>0</v>
      </c>
      <c r="AE46" s="92">
        <v>0</v>
      </c>
      <c r="AF46" s="59">
        <v>0</v>
      </c>
      <c r="AG46" s="58">
        <v>0</v>
      </c>
      <c r="AH46" s="95">
        <v>0</v>
      </c>
    </row>
    <row r="47" spans="1:34" ht="28.5">
      <c r="A47" s="1">
        <v>44</v>
      </c>
      <c r="B47" s="71"/>
      <c r="C47" s="113">
        <v>0</v>
      </c>
      <c r="D47" s="114">
        <v>0</v>
      </c>
      <c r="E47" s="113">
        <v>0</v>
      </c>
      <c r="F47" s="114">
        <v>0</v>
      </c>
      <c r="G47" s="117">
        <v>0</v>
      </c>
      <c r="H47" s="118">
        <v>0</v>
      </c>
      <c r="I47" s="113">
        <v>0</v>
      </c>
      <c r="J47" s="114">
        <v>0</v>
      </c>
      <c r="K47" s="113">
        <v>0</v>
      </c>
      <c r="L47" s="114">
        <v>0</v>
      </c>
      <c r="M47" s="113">
        <v>0</v>
      </c>
      <c r="N47" s="114">
        <v>0</v>
      </c>
      <c r="O47" s="117">
        <v>0</v>
      </c>
      <c r="P47" s="118">
        <v>0</v>
      </c>
      <c r="Q47" s="113">
        <v>0</v>
      </c>
      <c r="R47" s="114">
        <v>0</v>
      </c>
      <c r="S47" s="113">
        <v>0</v>
      </c>
      <c r="T47" s="114">
        <v>0</v>
      </c>
      <c r="U47" s="124">
        <v>0</v>
      </c>
      <c r="V47" s="125">
        <v>0</v>
      </c>
      <c r="W47" s="58">
        <v>0</v>
      </c>
      <c r="X47" s="19">
        <v>0</v>
      </c>
      <c r="Y47" s="93">
        <v>0</v>
      </c>
      <c r="Z47" s="19">
        <v>0</v>
      </c>
      <c r="AA47" s="58">
        <v>0</v>
      </c>
      <c r="AB47" s="19">
        <v>0</v>
      </c>
      <c r="AC47" s="92">
        <v>0</v>
      </c>
      <c r="AD47" s="59">
        <v>0</v>
      </c>
      <c r="AE47" s="92">
        <v>0</v>
      </c>
      <c r="AF47" s="59">
        <v>0</v>
      </c>
      <c r="AG47" s="58">
        <v>0</v>
      </c>
      <c r="AH47" s="95">
        <v>0</v>
      </c>
    </row>
    <row r="48" spans="1:34" ht="28.5">
      <c r="A48" s="1">
        <v>45</v>
      </c>
      <c r="B48" s="71"/>
      <c r="C48" s="113">
        <v>0</v>
      </c>
      <c r="D48" s="114">
        <v>0</v>
      </c>
      <c r="E48" s="113">
        <v>0</v>
      </c>
      <c r="F48" s="114">
        <v>0</v>
      </c>
      <c r="G48" s="117">
        <v>0</v>
      </c>
      <c r="H48" s="118">
        <v>0</v>
      </c>
      <c r="I48" s="113">
        <v>0</v>
      </c>
      <c r="J48" s="114">
        <v>0</v>
      </c>
      <c r="K48" s="113">
        <v>0</v>
      </c>
      <c r="L48" s="114">
        <v>0</v>
      </c>
      <c r="M48" s="113">
        <v>0</v>
      </c>
      <c r="N48" s="114">
        <v>0</v>
      </c>
      <c r="O48" s="117">
        <v>0</v>
      </c>
      <c r="P48" s="118">
        <v>0</v>
      </c>
      <c r="Q48" s="113">
        <v>0</v>
      </c>
      <c r="R48" s="114">
        <v>0</v>
      </c>
      <c r="S48" s="113">
        <v>0</v>
      </c>
      <c r="T48" s="114">
        <v>0</v>
      </c>
      <c r="U48" s="124">
        <v>0</v>
      </c>
      <c r="V48" s="125">
        <v>0</v>
      </c>
      <c r="W48" s="58">
        <v>0</v>
      </c>
      <c r="X48" s="19">
        <v>0</v>
      </c>
      <c r="Y48" s="93">
        <v>0</v>
      </c>
      <c r="Z48" s="19">
        <v>0</v>
      </c>
      <c r="AA48" s="58">
        <v>0</v>
      </c>
      <c r="AB48" s="19">
        <v>0</v>
      </c>
      <c r="AC48" s="92">
        <v>0</v>
      </c>
      <c r="AD48" s="59">
        <v>0</v>
      </c>
      <c r="AE48" s="92">
        <v>0</v>
      </c>
      <c r="AF48" s="59">
        <v>0</v>
      </c>
      <c r="AG48" s="58">
        <v>0</v>
      </c>
      <c r="AH48" s="95">
        <v>0</v>
      </c>
    </row>
    <row r="49" spans="1:34" ht="28.5">
      <c r="A49" s="1">
        <v>46</v>
      </c>
      <c r="B49" s="71"/>
      <c r="C49" s="113">
        <v>0</v>
      </c>
      <c r="D49" s="114">
        <v>0</v>
      </c>
      <c r="E49" s="113">
        <v>0</v>
      </c>
      <c r="F49" s="114">
        <v>0</v>
      </c>
      <c r="G49" s="117">
        <v>0</v>
      </c>
      <c r="H49" s="118">
        <v>0</v>
      </c>
      <c r="I49" s="113">
        <v>0</v>
      </c>
      <c r="J49" s="114">
        <v>0</v>
      </c>
      <c r="K49" s="113">
        <v>0</v>
      </c>
      <c r="L49" s="114">
        <v>0</v>
      </c>
      <c r="M49" s="113">
        <v>0</v>
      </c>
      <c r="N49" s="114">
        <v>0</v>
      </c>
      <c r="O49" s="117">
        <v>0</v>
      </c>
      <c r="P49" s="118">
        <v>0</v>
      </c>
      <c r="Q49" s="113">
        <v>0</v>
      </c>
      <c r="R49" s="114">
        <v>0</v>
      </c>
      <c r="S49" s="113">
        <v>0</v>
      </c>
      <c r="T49" s="114">
        <v>0</v>
      </c>
      <c r="U49" s="117">
        <v>0</v>
      </c>
      <c r="V49" s="126">
        <v>0</v>
      </c>
      <c r="W49" s="58">
        <v>0</v>
      </c>
      <c r="X49" s="19">
        <v>0</v>
      </c>
      <c r="Y49" s="58">
        <v>0</v>
      </c>
      <c r="Z49" s="19">
        <v>0</v>
      </c>
      <c r="AA49" s="58">
        <v>0</v>
      </c>
      <c r="AB49" s="19">
        <v>0</v>
      </c>
      <c r="AC49" s="92">
        <v>0</v>
      </c>
      <c r="AD49" s="59">
        <v>0</v>
      </c>
      <c r="AE49" s="92">
        <v>0</v>
      </c>
      <c r="AF49" s="59">
        <v>0</v>
      </c>
      <c r="AG49" s="58">
        <v>0</v>
      </c>
      <c r="AH49" s="95">
        <v>0</v>
      </c>
    </row>
    <row r="50" spans="1:34" ht="28.5">
      <c r="A50" s="1">
        <v>47</v>
      </c>
      <c r="B50" s="71"/>
      <c r="C50" s="113">
        <v>0</v>
      </c>
      <c r="D50" s="114">
        <v>0</v>
      </c>
      <c r="E50" s="113">
        <v>0</v>
      </c>
      <c r="F50" s="114">
        <v>0</v>
      </c>
      <c r="G50" s="117">
        <v>0</v>
      </c>
      <c r="H50" s="118">
        <v>0</v>
      </c>
      <c r="I50" s="113">
        <v>0</v>
      </c>
      <c r="J50" s="114">
        <v>0</v>
      </c>
      <c r="K50" s="113">
        <v>0</v>
      </c>
      <c r="L50" s="114">
        <v>0</v>
      </c>
      <c r="M50" s="113">
        <v>0</v>
      </c>
      <c r="N50" s="114">
        <v>0</v>
      </c>
      <c r="O50" s="117">
        <v>0</v>
      </c>
      <c r="P50" s="118">
        <v>0</v>
      </c>
      <c r="Q50" s="113">
        <v>0</v>
      </c>
      <c r="R50" s="114">
        <v>0</v>
      </c>
      <c r="S50" s="113">
        <v>0</v>
      </c>
      <c r="T50" s="114">
        <v>0</v>
      </c>
      <c r="U50" s="117">
        <v>0</v>
      </c>
      <c r="V50" s="126">
        <v>0</v>
      </c>
      <c r="W50" s="58">
        <v>0</v>
      </c>
      <c r="X50" s="19">
        <v>0</v>
      </c>
      <c r="Y50" s="58">
        <v>0</v>
      </c>
      <c r="Z50" s="19">
        <v>0</v>
      </c>
      <c r="AA50" s="58">
        <v>0</v>
      </c>
      <c r="AB50" s="19">
        <v>0</v>
      </c>
      <c r="AC50" s="92">
        <v>0</v>
      </c>
      <c r="AD50" s="59">
        <v>0</v>
      </c>
      <c r="AE50" s="92">
        <v>0</v>
      </c>
      <c r="AF50" s="59">
        <v>0</v>
      </c>
      <c r="AG50" s="58">
        <v>0</v>
      </c>
      <c r="AH50" s="95">
        <v>0</v>
      </c>
    </row>
    <row r="51" spans="1:34" ht="28.5">
      <c r="A51" s="1">
        <v>48</v>
      </c>
      <c r="B51" s="71"/>
      <c r="C51" s="113">
        <v>0</v>
      </c>
      <c r="D51" s="114">
        <v>0</v>
      </c>
      <c r="E51" s="113">
        <v>0</v>
      </c>
      <c r="F51" s="114">
        <v>0</v>
      </c>
      <c r="G51" s="117">
        <v>0</v>
      </c>
      <c r="H51" s="118">
        <v>0</v>
      </c>
      <c r="I51" s="113">
        <v>0</v>
      </c>
      <c r="J51" s="114">
        <v>0</v>
      </c>
      <c r="K51" s="113">
        <v>0</v>
      </c>
      <c r="L51" s="114">
        <v>0</v>
      </c>
      <c r="M51" s="117">
        <v>0</v>
      </c>
      <c r="N51" s="118">
        <v>0</v>
      </c>
      <c r="O51" s="117">
        <v>0</v>
      </c>
      <c r="P51" s="118">
        <v>0</v>
      </c>
      <c r="Q51" s="117">
        <v>0</v>
      </c>
      <c r="R51" s="118">
        <v>0</v>
      </c>
      <c r="S51" s="117">
        <v>0</v>
      </c>
      <c r="T51" s="118">
        <v>0</v>
      </c>
      <c r="U51" s="117">
        <v>0</v>
      </c>
      <c r="V51" s="126">
        <v>0</v>
      </c>
      <c r="W51" s="58">
        <v>0</v>
      </c>
      <c r="X51" s="19">
        <v>0</v>
      </c>
      <c r="Y51" s="58">
        <v>0</v>
      </c>
      <c r="Z51" s="19">
        <v>0</v>
      </c>
      <c r="AA51" s="58">
        <v>0</v>
      </c>
      <c r="AB51" s="19">
        <v>0</v>
      </c>
      <c r="AC51" s="92">
        <v>0</v>
      </c>
      <c r="AD51" s="59">
        <v>0</v>
      </c>
      <c r="AE51" s="58">
        <v>0</v>
      </c>
      <c r="AF51" s="19">
        <v>0</v>
      </c>
      <c r="AG51" s="58">
        <v>0</v>
      </c>
      <c r="AH51" s="95">
        <v>0</v>
      </c>
    </row>
    <row r="52" spans="1:34" ht="28.5">
      <c r="A52" s="1">
        <v>49</v>
      </c>
      <c r="B52" s="71"/>
      <c r="C52" s="113">
        <v>0</v>
      </c>
      <c r="D52" s="114">
        <v>0</v>
      </c>
      <c r="E52" s="113">
        <v>0</v>
      </c>
      <c r="F52" s="114">
        <v>0</v>
      </c>
      <c r="G52" s="117">
        <v>0</v>
      </c>
      <c r="H52" s="118">
        <v>0</v>
      </c>
      <c r="I52" s="113">
        <v>0</v>
      </c>
      <c r="J52" s="114">
        <v>0</v>
      </c>
      <c r="K52" s="113">
        <v>0</v>
      </c>
      <c r="L52" s="114">
        <v>0</v>
      </c>
      <c r="M52" s="117">
        <v>0</v>
      </c>
      <c r="N52" s="118">
        <v>0</v>
      </c>
      <c r="O52" s="117">
        <v>0</v>
      </c>
      <c r="P52" s="118">
        <v>0</v>
      </c>
      <c r="Q52" s="117">
        <v>0</v>
      </c>
      <c r="R52" s="118">
        <v>0</v>
      </c>
      <c r="S52" s="117">
        <v>0</v>
      </c>
      <c r="T52" s="118">
        <v>0</v>
      </c>
      <c r="U52" s="117">
        <v>0</v>
      </c>
      <c r="V52" s="126">
        <v>0</v>
      </c>
      <c r="W52" s="58">
        <v>0</v>
      </c>
      <c r="X52" s="19">
        <v>0</v>
      </c>
      <c r="Y52" s="58">
        <v>0</v>
      </c>
      <c r="Z52" s="19">
        <v>0</v>
      </c>
      <c r="AA52" s="58">
        <v>0</v>
      </c>
      <c r="AB52" s="19">
        <v>0</v>
      </c>
      <c r="AC52" s="92">
        <v>0</v>
      </c>
      <c r="AD52" s="59">
        <v>0</v>
      </c>
      <c r="AE52" s="58">
        <v>0</v>
      </c>
      <c r="AF52" s="19">
        <v>0</v>
      </c>
      <c r="AG52" s="58">
        <v>0</v>
      </c>
      <c r="AH52" s="95">
        <v>0</v>
      </c>
    </row>
    <row r="53" spans="1:34" ht="28.5">
      <c r="A53" s="1">
        <v>50</v>
      </c>
      <c r="B53" s="71"/>
      <c r="C53" s="113">
        <v>0</v>
      </c>
      <c r="D53" s="114">
        <v>0</v>
      </c>
      <c r="E53" s="113">
        <v>0</v>
      </c>
      <c r="F53" s="114">
        <v>0</v>
      </c>
      <c r="G53" s="117">
        <v>0</v>
      </c>
      <c r="H53" s="118">
        <v>0</v>
      </c>
      <c r="I53" s="113">
        <v>0</v>
      </c>
      <c r="J53" s="114">
        <v>0</v>
      </c>
      <c r="K53" s="113">
        <v>0</v>
      </c>
      <c r="L53" s="114">
        <v>0</v>
      </c>
      <c r="M53" s="117">
        <v>0</v>
      </c>
      <c r="N53" s="118">
        <v>0</v>
      </c>
      <c r="O53" s="117">
        <v>0</v>
      </c>
      <c r="P53" s="118">
        <v>0</v>
      </c>
      <c r="Q53" s="117">
        <v>0</v>
      </c>
      <c r="R53" s="118">
        <v>0</v>
      </c>
      <c r="S53" s="117">
        <v>0</v>
      </c>
      <c r="T53" s="118">
        <v>0</v>
      </c>
      <c r="U53" s="117">
        <v>0</v>
      </c>
      <c r="V53" s="126">
        <v>0</v>
      </c>
      <c r="W53" s="58">
        <v>0</v>
      </c>
      <c r="X53" s="19">
        <v>0</v>
      </c>
      <c r="Y53" s="58">
        <v>0</v>
      </c>
      <c r="Z53" s="19">
        <v>0</v>
      </c>
      <c r="AA53" s="58">
        <v>0</v>
      </c>
      <c r="AB53" s="19">
        <v>0</v>
      </c>
      <c r="AC53" s="92">
        <v>0</v>
      </c>
      <c r="AD53" s="59">
        <v>0</v>
      </c>
      <c r="AE53" s="58">
        <v>0</v>
      </c>
      <c r="AF53" s="19">
        <v>0</v>
      </c>
      <c r="AG53" s="58">
        <v>0</v>
      </c>
      <c r="AH53" s="95">
        <v>0</v>
      </c>
    </row>
    <row r="54" spans="1:34" s="108" customFormat="1" ht="20.25" customHeight="1" thickBot="1">
      <c r="A54" s="102"/>
      <c r="B54" s="103"/>
      <c r="C54" s="115">
        <f>SUM(C4:C53)</f>
        <v>394</v>
      </c>
      <c r="D54" s="116">
        <f>SUM(D4:D53)/2</f>
        <v>14</v>
      </c>
      <c r="E54" s="115">
        <f>SUM(E4:E53)</f>
        <v>597</v>
      </c>
      <c r="F54" s="116">
        <f>SUM(F4:F53)/2</f>
        <v>17</v>
      </c>
      <c r="G54" s="116">
        <f>SUM(G4:G53)</f>
        <v>581.27</v>
      </c>
      <c r="H54" s="116">
        <f t="shared" ref="H54" si="0">SUM(H4:H53)/2</f>
        <v>17</v>
      </c>
      <c r="I54" s="119">
        <f>SUM(I4:I53)</f>
        <v>612</v>
      </c>
      <c r="J54" s="120">
        <f>SUM(J4:J53)/2</f>
        <v>24.5</v>
      </c>
      <c r="K54" s="120">
        <f t="shared" ref="K54:L54" si="1">SUM(K4:K53)/2</f>
        <v>257.5</v>
      </c>
      <c r="L54" s="120">
        <f t="shared" si="1"/>
        <v>16</v>
      </c>
      <c r="M54" s="120"/>
      <c r="N54" s="120">
        <f>SUM(N4:N53)/2</f>
        <v>15</v>
      </c>
      <c r="O54" s="120"/>
      <c r="P54" s="120">
        <f>SUM(P4:P53)/2</f>
        <v>16</v>
      </c>
      <c r="Q54" s="120"/>
      <c r="R54" s="120">
        <f>SUM(R4:R53)/2</f>
        <v>11</v>
      </c>
      <c r="S54" s="120"/>
      <c r="T54" s="120">
        <f t="shared" ref="T54:V54" si="2">SUM(T4:T53)/2</f>
        <v>17</v>
      </c>
      <c r="U54" s="120"/>
      <c r="V54" s="120">
        <f t="shared" si="2"/>
        <v>15</v>
      </c>
      <c r="W54" s="104"/>
      <c r="X54" s="105"/>
      <c r="Y54" s="104"/>
      <c r="Z54" s="105"/>
      <c r="AA54" s="104"/>
      <c r="AB54" s="105"/>
      <c r="AC54" s="104"/>
      <c r="AD54" s="105"/>
      <c r="AE54" s="104"/>
      <c r="AF54" s="105"/>
      <c r="AG54" s="106"/>
      <c r="AH54" s="107"/>
    </row>
    <row r="55" spans="1:34" ht="24" thickTop="1">
      <c r="B55" s="34" t="s">
        <v>25</v>
      </c>
      <c r="C55" s="97">
        <f>D54/Generale!G6</f>
        <v>0.60869565217391308</v>
      </c>
      <c r="D55" s="97"/>
      <c r="E55" s="97">
        <f>F54/Generale!G6</f>
        <v>0.73913043478260865</v>
      </c>
      <c r="F55" s="97"/>
      <c r="G55" s="97">
        <f>H54/Generale!G6</f>
        <v>0.73913043478260865</v>
      </c>
      <c r="H55" s="97"/>
      <c r="I55" s="97">
        <f>J54/Generale!G6</f>
        <v>1.0652173913043479</v>
      </c>
      <c r="J55" s="97"/>
      <c r="K55" s="97">
        <f>L54/Generale!G6</f>
        <v>0.69565217391304346</v>
      </c>
      <c r="L55" s="97"/>
      <c r="M55" s="97">
        <f>N54/Generale!G6</f>
        <v>0.65217391304347827</v>
      </c>
      <c r="N55" s="97"/>
      <c r="O55" s="97">
        <f>P54/Generale!G6</f>
        <v>0.69565217391304346</v>
      </c>
      <c r="P55" s="97"/>
      <c r="Q55" s="97">
        <f>R54/Generale!G6</f>
        <v>0.47826086956521741</v>
      </c>
      <c r="R55" s="97"/>
      <c r="S55" s="97">
        <f>T54/Generale!G6</f>
        <v>0.73913043478260865</v>
      </c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</row>
    <row r="56" spans="1:34" ht="21" customHeight="1">
      <c r="B56" s="34" t="s">
        <v>72</v>
      </c>
      <c r="C56" s="16">
        <f>SUM(C4:C52)</f>
        <v>394</v>
      </c>
      <c r="D56" s="16">
        <f>D54*2*25</f>
        <v>700</v>
      </c>
      <c r="E56" s="16">
        <f>SUM(E4:E53)</f>
        <v>597</v>
      </c>
      <c r="F56" s="15">
        <f>F54*2*25</f>
        <v>850</v>
      </c>
      <c r="G56" s="16">
        <f>SUM(G4:G53)</f>
        <v>581.27</v>
      </c>
      <c r="H56" s="15">
        <f>H54*2*25</f>
        <v>850</v>
      </c>
      <c r="I56" s="16">
        <f>SUM(I4:I53)</f>
        <v>612</v>
      </c>
      <c r="J56" s="15">
        <f>J54*2*25</f>
        <v>1225</v>
      </c>
      <c r="K56" s="16">
        <f>SUM(K4:K53)</f>
        <v>515</v>
      </c>
      <c r="L56" s="15">
        <f>L54*25*2</f>
        <v>800</v>
      </c>
      <c r="M56" s="15">
        <f>SUM(M4:M53)</f>
        <v>524.94999999999993</v>
      </c>
      <c r="N56" s="15">
        <f>N54*2*25</f>
        <v>750</v>
      </c>
      <c r="O56" s="15">
        <f>SUM(O4:O53)</f>
        <v>591</v>
      </c>
      <c r="P56" s="15">
        <f>P54*2*25</f>
        <v>800</v>
      </c>
      <c r="Q56" s="15">
        <f>SUM(Q4:Q53)</f>
        <v>431</v>
      </c>
      <c r="R56" s="15">
        <f>R54*2*25</f>
        <v>550</v>
      </c>
      <c r="S56" s="15">
        <f>SUM(S4:S53)</f>
        <v>625.81999999999994</v>
      </c>
      <c r="T56" s="15">
        <f>T54*2*25</f>
        <v>850</v>
      </c>
      <c r="AE56" s="99"/>
      <c r="AF56" s="100"/>
    </row>
    <row r="57" spans="1:34">
      <c r="B57" s="34" t="s">
        <v>76</v>
      </c>
      <c r="C57" s="98">
        <f>C56/D56</f>
        <v>0.56285714285714283</v>
      </c>
      <c r="D57" s="98"/>
      <c r="E57" s="98">
        <f t="shared" ref="E57:S57" si="3">E56/F56</f>
        <v>0.70235294117647062</v>
      </c>
      <c r="F57" s="98"/>
      <c r="G57" s="98">
        <f t="shared" si="3"/>
        <v>0.68384705882352936</v>
      </c>
      <c r="H57" s="98"/>
      <c r="I57" s="98">
        <f t="shared" si="3"/>
        <v>0.49959183673469387</v>
      </c>
      <c r="J57" s="98"/>
      <c r="K57" s="98">
        <f t="shared" si="3"/>
        <v>0.64375000000000004</v>
      </c>
      <c r="L57" s="98"/>
      <c r="M57" s="98">
        <f>M56/N56</f>
        <v>0.6999333333333333</v>
      </c>
      <c r="N57" s="98"/>
      <c r="O57" s="98">
        <f t="shared" si="3"/>
        <v>0.73875000000000002</v>
      </c>
      <c r="P57" s="98"/>
      <c r="Q57" s="98">
        <f t="shared" si="3"/>
        <v>0.78363636363636369</v>
      </c>
      <c r="R57" s="98"/>
      <c r="S57" s="98">
        <f t="shared" si="3"/>
        <v>0.73625882352941174</v>
      </c>
      <c r="T57" s="57"/>
      <c r="U57" s="57"/>
    </row>
    <row r="58" spans="1:34">
      <c r="B58" s="34" t="s">
        <v>73</v>
      </c>
      <c r="C58" s="159">
        <f>C56+E56+G56+I56+K56+M56+O56+Q56+S56</f>
        <v>4872.0399999999991</v>
      </c>
      <c r="D58" s="159"/>
    </row>
    <row r="59" spans="1:34">
      <c r="B59" s="34" t="s">
        <v>74</v>
      </c>
      <c r="C59" s="159">
        <f>D56+F56+H56+J56+L56+N56+P56+R56+T56</f>
        <v>7375</v>
      </c>
      <c r="D59" s="159"/>
    </row>
    <row r="60" spans="1:34" ht="27.65" customHeight="1">
      <c r="B60" s="109" t="s">
        <v>77</v>
      </c>
      <c r="C60" s="160">
        <f>C58/C59</f>
        <v>0.6606155932203388</v>
      </c>
      <c r="D60" s="160"/>
    </row>
  </sheetData>
  <autoFilter ref="A3:AH3"/>
  <mergeCells count="19">
    <mergeCell ref="C58:D58"/>
    <mergeCell ref="C59:D59"/>
    <mergeCell ref="C60:D60"/>
    <mergeCell ref="W2:X2"/>
    <mergeCell ref="Y2:Z2"/>
    <mergeCell ref="AC2:AD2"/>
    <mergeCell ref="B1:N1"/>
    <mergeCell ref="AG2:AH2"/>
    <mergeCell ref="AE2:AF2"/>
    <mergeCell ref="AA2:AB2"/>
    <mergeCell ref="E2:F2"/>
    <mergeCell ref="G2:H2"/>
    <mergeCell ref="I2:J2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Generale</vt:lpstr>
      <vt:lpstr>COMPILATORE</vt:lpstr>
    </vt:vector>
  </TitlesOfParts>
  <Company>Telecom 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Priore Fabrizio</dc:creator>
  <cp:lastModifiedBy>pc</cp:lastModifiedBy>
  <cp:lastPrinted>2022-05-10T09:07:40Z</cp:lastPrinted>
  <dcterms:created xsi:type="dcterms:W3CDTF">2017-07-20T06:03:23Z</dcterms:created>
  <dcterms:modified xsi:type="dcterms:W3CDTF">2024-11-10T22:56:29Z</dcterms:modified>
</cp:coreProperties>
</file>